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19年8月30日\地下室大堂瓷砖\瓷砖\"/>
    </mc:Choice>
  </mc:AlternateContent>
  <bookViews>
    <workbookView xWindow="0" yWindow="0" windowWidth="23445" windowHeight="9765" activeTab="2"/>
  </bookViews>
  <sheets>
    <sheet name="汇总表" sheetId="3" r:id="rId1"/>
    <sheet name="3-4期大堂瓷砖采购" sheetId="1" r:id="rId2"/>
    <sheet name="幼儿园办公室瓷砖采购" sheetId="2" r:id="rId3"/>
  </sheets>
  <definedNames>
    <definedName name="_xlnm._FilterDatabase" localSheetId="1" hidden="1">'3-4期大堂瓷砖采购'!$A$3:$H$73</definedName>
    <definedName name="_xlnm._FilterDatabase" localSheetId="2" hidden="1">幼儿园办公室瓷砖采购!$A$3:$G$18</definedName>
  </definedNames>
  <calcPr calcId="152511"/>
</workbook>
</file>

<file path=xl/calcChain.xml><?xml version="1.0" encoding="utf-8"?>
<calcChain xmlns="http://schemas.openxmlformats.org/spreadsheetml/2006/main">
  <c r="G14" i="2" l="1"/>
  <c r="G13" i="2"/>
  <c r="E10" i="2"/>
  <c r="G10" i="2" s="1"/>
  <c r="G9" i="2"/>
  <c r="E9" i="2"/>
  <c r="E7" i="2"/>
  <c r="G7" i="2" s="1"/>
  <c r="G69" i="1"/>
  <c r="G68" i="1"/>
  <c r="G65" i="1"/>
  <c r="G64" i="1"/>
  <c r="G62" i="1"/>
  <c r="G59" i="1"/>
  <c r="G56" i="1"/>
  <c r="G53" i="1"/>
  <c r="G50" i="1"/>
  <c r="G48" i="1"/>
  <c r="G47" i="1"/>
  <c r="G46" i="1"/>
  <c r="G43" i="1"/>
  <c r="G41" i="1"/>
  <c r="G40" i="1"/>
  <c r="G39" i="1"/>
  <c r="G36" i="1"/>
  <c r="G33" i="1"/>
  <c r="G31" i="1"/>
  <c r="G30" i="1"/>
  <c r="G29" i="1"/>
  <c r="G26" i="1"/>
  <c r="G24" i="1"/>
  <c r="G23" i="1"/>
  <c r="G22" i="1"/>
  <c r="G19" i="1"/>
  <c r="G17" i="1"/>
  <c r="G16" i="1"/>
  <c r="G15" i="1"/>
  <c r="G12" i="1"/>
  <c r="G10" i="1"/>
  <c r="G9" i="1"/>
  <c r="G66" i="1" s="1"/>
  <c r="G8" i="1"/>
  <c r="F71" i="1" l="1"/>
  <c r="G71" i="1" s="1"/>
  <c r="G72" i="1" s="1"/>
  <c r="E73" i="1" s="1"/>
  <c r="F3" i="3" s="1"/>
  <c r="E3" i="3"/>
  <c r="G11" i="2"/>
  <c r="E4" i="3" l="1"/>
  <c r="E5" i="3" s="1"/>
  <c r="F16" i="2"/>
  <c r="G16" i="2" s="1"/>
  <c r="G17" i="2" s="1"/>
  <c r="E18" i="2" s="1"/>
  <c r="F4" i="3" s="1"/>
  <c r="F5" i="3" s="1"/>
</calcChain>
</file>

<file path=xl/sharedStrings.xml><?xml version="1.0" encoding="utf-8"?>
<sst xmlns="http://schemas.openxmlformats.org/spreadsheetml/2006/main" count="311" uniqueCount="65">
  <si>
    <t>汇总表</t>
  </si>
  <si>
    <t>序号</t>
  </si>
  <si>
    <t>项目名称</t>
  </si>
  <si>
    <t>单位</t>
  </si>
  <si>
    <t>税率%</t>
  </si>
  <si>
    <t>不含税金额（元）</t>
  </si>
  <si>
    <t>含税金额（元）</t>
  </si>
  <si>
    <t>备注</t>
  </si>
  <si>
    <t>地块一别苑3,4期地下大堂提升改造工程-瓷砖采购</t>
  </si>
  <si>
    <t>元</t>
  </si>
  <si>
    <t>税率按实填写</t>
  </si>
  <si>
    <t>地块一幼儿园办公室装修工程-瓷砖采购</t>
  </si>
  <si>
    <t>合计</t>
  </si>
  <si>
    <t>投标清单</t>
  </si>
  <si>
    <t>工程名称:翠湖香山国际花园地块一（三、四期）地下大堂及大堂入口提升装饰工程瓷砖采购</t>
  </si>
  <si>
    <t>项目特征描述</t>
  </si>
  <si>
    <t>计量
单位</t>
  </si>
  <si>
    <t>工程量</t>
  </si>
  <si>
    <t>金 额(元)</t>
  </si>
  <si>
    <t>综合单价</t>
  </si>
  <si>
    <t>合价</t>
  </si>
  <si>
    <t>装饰部分</t>
  </si>
  <si>
    <t/>
  </si>
  <si>
    <t>62.P-1（共1套）</t>
  </si>
  <si>
    <t>地面工程</t>
  </si>
  <si>
    <t>HT-2块料波打线</t>
  </si>
  <si>
    <t>面层材料品种、规格、颜色:HT-2浅色地砖600*600mm,按图纸尺寸加工</t>
  </si>
  <si>
    <t>m2</t>
  </si>
  <si>
    <t>HT-3块料波打线</t>
  </si>
  <si>
    <t>HT-1块料楼地面</t>
  </si>
  <si>
    <t>墙面工程</t>
  </si>
  <si>
    <t>TL-03块料墙面</t>
  </si>
  <si>
    <t>面层材料品种、规格、颜色:TL-03 米黄色瓷砖1200*600mm,按图纸尺寸加工</t>
  </si>
  <si>
    <t>63-1.P-1（共7套）</t>
  </si>
  <si>
    <t>59.P-1（共2套）</t>
  </si>
  <si>
    <t>67E.P-1（共8套）</t>
  </si>
  <si>
    <t>1-1.P-2（共1套）</t>
  </si>
  <si>
    <t>4-1.P-2（共6套）</t>
  </si>
  <si>
    <t>4-2.P-2（共3套）</t>
  </si>
  <si>
    <t>2-1.P-2（共9套）</t>
  </si>
  <si>
    <t>7-2.p-2（共1套）</t>
  </si>
  <si>
    <t>8.P-2（共1套）</t>
  </si>
  <si>
    <t>人防前室（共4套）</t>
  </si>
  <si>
    <t>A</t>
  </si>
  <si>
    <t>小计</t>
  </si>
  <si>
    <t>措施费部分</t>
  </si>
  <si>
    <t>加工、包装、运输</t>
  </si>
  <si>
    <t>包含加工、包装、运输至工地费用，按实计算</t>
  </si>
  <si>
    <t>项</t>
  </si>
  <si>
    <t>B</t>
  </si>
  <si>
    <t>税金</t>
  </si>
  <si>
    <t>增值税销项税额</t>
  </si>
  <si>
    <t>税前工程造价</t>
  </si>
  <si>
    <t>C</t>
  </si>
  <si>
    <t>工程含税总价(A+B+C)</t>
  </si>
  <si>
    <t>投标报价清单</t>
  </si>
  <si>
    <t>工程名称:翠湖香山国际花园地块一（1期）幼儿园办公室瓷砖采购</t>
  </si>
  <si>
    <t>装修部分</t>
  </si>
  <si>
    <t>一层</t>
  </si>
  <si>
    <t>二层</t>
  </si>
  <si>
    <t>块料墙面 600*300mm（HT-2）</t>
  </si>
  <si>
    <t>面层材料品种、规格、颜色：抛光砖 600mm×300mm,按图纸尺寸加工</t>
  </si>
  <si>
    <t>工程含税总价(A+B)</t>
  </si>
  <si>
    <r>
      <t xml:space="preserve">防滑地砖 </t>
    </r>
    <r>
      <rPr>
        <sz val="9"/>
        <color theme="1"/>
        <rFont val="宋体"/>
        <family val="3"/>
        <charset val="134"/>
        <scheme val="minor"/>
      </rPr>
      <t>3</t>
    </r>
    <r>
      <rPr>
        <sz val="9"/>
        <color theme="1"/>
        <rFont val="宋体"/>
        <charset val="134"/>
        <scheme val="minor"/>
      </rPr>
      <t>00*</t>
    </r>
    <r>
      <rPr>
        <sz val="9"/>
        <color theme="1"/>
        <rFont val="宋体"/>
        <family val="3"/>
        <charset val="134"/>
        <scheme val="minor"/>
      </rPr>
      <t>3</t>
    </r>
    <r>
      <rPr>
        <sz val="9"/>
        <color theme="1"/>
        <rFont val="宋体"/>
        <charset val="134"/>
        <scheme val="minor"/>
      </rPr>
      <t>00mm（HT-3）</t>
    </r>
    <phoneticPr fontId="14" type="noConversion"/>
  </si>
  <si>
    <r>
      <t xml:space="preserve">面层材料品种、规格、颜色：防滑地砖 </t>
    </r>
    <r>
      <rPr>
        <sz val="9"/>
        <color theme="1"/>
        <rFont val="宋体"/>
        <family val="3"/>
        <charset val="134"/>
        <scheme val="minor"/>
      </rPr>
      <t>3</t>
    </r>
    <r>
      <rPr>
        <sz val="9"/>
        <color theme="1"/>
        <rFont val="宋体"/>
        <charset val="134"/>
        <scheme val="minor"/>
      </rPr>
      <t>00mm×</t>
    </r>
    <r>
      <rPr>
        <sz val="9"/>
        <color theme="1"/>
        <rFont val="宋体"/>
        <family val="3"/>
        <charset val="134"/>
        <scheme val="minor"/>
      </rPr>
      <t>3</t>
    </r>
    <r>
      <rPr>
        <sz val="9"/>
        <color theme="1"/>
        <rFont val="宋体"/>
        <charset val="134"/>
        <scheme val="minor"/>
      </rPr>
      <t>00mm,按图纸尺寸加工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</si>
</sst>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0_ "/>
    <numFmt numFmtId="179" formatCode="0.00_ "/>
  </numFmts>
  <fonts count="16" x14ac:knownFonts="1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>
      <alignment vertical="center"/>
    </xf>
    <xf numFmtId="9" fontId="13" fillId="0" borderId="0" applyFont="0" applyFill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179" fontId="0" fillId="0" borderId="0" xfId="0" applyNumberFormat="1" applyFill="1" applyBorder="1" applyAlignment="1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179" fontId="4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179" fontId="4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>
      <alignment vertical="center"/>
    </xf>
    <xf numFmtId="0" fontId="6" fillId="0" borderId="5" xfId="0" applyNumberFormat="1" applyFont="1" applyFill="1" applyBorder="1" applyAlignment="1" applyProtection="1">
      <alignment horizontal="left" vertical="center" wrapText="1"/>
    </xf>
    <xf numFmtId="0" fontId="4" fillId="0" borderId="6" xfId="0" applyFont="1" applyFill="1" applyBorder="1" applyAlignment="1">
      <alignment vertical="center" wrapText="1"/>
    </xf>
    <xf numFmtId="9" fontId="4" fillId="0" borderId="1" xfId="1" applyNumberFormat="1" applyFont="1" applyFill="1" applyBorder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179" fontId="4" fillId="0" borderId="0" xfId="0" applyNumberFormat="1" applyFont="1" applyFill="1">
      <alignment vertical="center"/>
    </xf>
    <xf numFmtId="0" fontId="0" fillId="0" borderId="0" xfId="0" applyFill="1">
      <alignment vertical="center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wrapText="1"/>
    </xf>
    <xf numFmtId="0" fontId="9" fillId="0" borderId="0" xfId="0" applyFont="1" applyFill="1" applyBorder="1" applyAlignment="1">
      <alignment horizontal="center" vertical="center" wrapText="1"/>
    </xf>
    <xf numFmtId="179" fontId="9" fillId="0" borderId="0" xfId="0" applyNumberFormat="1" applyFont="1" applyFill="1" applyBorder="1" applyAlignment="1">
      <alignment wrapText="1"/>
    </xf>
    <xf numFmtId="179" fontId="9" fillId="0" borderId="10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center" wrapText="1"/>
    </xf>
    <xf numFmtId="179" fontId="10" fillId="0" borderId="5" xfId="0" applyNumberFormat="1" applyFont="1" applyFill="1" applyBorder="1" applyAlignment="1">
      <alignment horizontal="right" vertical="center" wrapText="1"/>
    </xf>
    <xf numFmtId="178" fontId="10" fillId="0" borderId="5" xfId="0" applyNumberFormat="1" applyFont="1" applyFill="1" applyBorder="1" applyAlignment="1">
      <alignment horizontal="right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left" vertical="center" wrapText="1"/>
    </xf>
    <xf numFmtId="0" fontId="10" fillId="0" borderId="10" xfId="0" applyFont="1" applyFill="1" applyBorder="1" applyAlignment="1">
      <alignment horizontal="center" vertical="center" wrapText="1"/>
    </xf>
    <xf numFmtId="179" fontId="10" fillId="0" borderId="10" xfId="0" applyNumberFormat="1" applyFont="1" applyFill="1" applyBorder="1" applyAlignment="1">
      <alignment horizontal="right" vertical="center" wrapText="1"/>
    </xf>
    <xf numFmtId="178" fontId="10" fillId="0" borderId="10" xfId="0" applyNumberFormat="1" applyFont="1" applyFill="1" applyBorder="1" applyAlignment="1">
      <alignment horizontal="right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4" fillId="0" borderId="6" xfId="0" applyFont="1" applyFill="1" applyBorder="1" applyAlignment="1">
      <alignment horizontal="center" vertical="center"/>
    </xf>
    <xf numFmtId="9" fontId="4" fillId="0" borderId="6" xfId="1" applyNumberFormat="1" applyFont="1" applyFill="1" applyBorder="1">
      <alignment vertical="center"/>
    </xf>
    <xf numFmtId="179" fontId="4" fillId="0" borderId="6" xfId="0" applyNumberFormat="1" applyFont="1" applyFill="1" applyBorder="1" applyAlignment="1">
      <alignment vertical="center"/>
    </xf>
    <xf numFmtId="0" fontId="4" fillId="0" borderId="6" xfId="0" applyFont="1" applyFill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179" fontId="0" fillId="0" borderId="1" xfId="0" applyNumberFormat="1" applyBorder="1" applyAlignment="1">
      <alignment horizontal="center" vertical="center"/>
    </xf>
    <xf numFmtId="17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179" fontId="7" fillId="0" borderId="0" xfId="0" applyNumberFormat="1" applyFont="1" applyFill="1" applyBorder="1" applyAlignment="1">
      <alignment horizontal="center" vertical="center" wrapText="1"/>
    </xf>
    <xf numFmtId="179" fontId="9" fillId="0" borderId="8" xfId="0" applyNumberFormat="1" applyFont="1" applyFill="1" applyBorder="1" applyAlignment="1">
      <alignment horizontal="center" vertical="center" wrapText="1"/>
    </xf>
    <xf numFmtId="179" fontId="9" fillId="0" borderId="9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9" fontId="5" fillId="0" borderId="2" xfId="0" applyNumberFormat="1" applyFont="1" applyFill="1" applyBorder="1" applyAlignment="1">
      <alignment horizontal="center" vertical="center"/>
    </xf>
    <xf numFmtId="179" fontId="5" fillId="0" borderId="3" xfId="0" applyNumberFormat="1" applyFont="1" applyFill="1" applyBorder="1" applyAlignment="1">
      <alignment horizontal="center" vertical="center"/>
    </xf>
    <xf numFmtId="179" fontId="5" fillId="0" borderId="4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179" fontId="9" fillId="0" borderId="7" xfId="0" applyNumberFormat="1" applyFont="1" applyFill="1" applyBorder="1" applyAlignment="1">
      <alignment horizontal="center" vertical="center" wrapText="1"/>
    </xf>
    <xf numFmtId="179" fontId="9" fillId="0" borderId="10" xfId="0" applyNumberFormat="1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179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left" wrapText="1"/>
    </xf>
    <xf numFmtId="179" fontId="2" fillId="0" borderId="0" xfId="0" applyNumberFormat="1" applyFont="1" applyFill="1" applyBorder="1" applyAlignment="1" applyProtection="1">
      <alignment horizontal="left" wrapText="1"/>
    </xf>
    <xf numFmtId="17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activeCell="J11" sqref="J11"/>
    </sheetView>
  </sheetViews>
  <sheetFormatPr defaultColWidth="9" defaultRowHeight="13.5" x14ac:dyDescent="0.15"/>
  <cols>
    <col min="2" max="2" width="27.25" customWidth="1"/>
    <col min="3" max="4" width="5.75" customWidth="1"/>
    <col min="5" max="5" width="14.75" customWidth="1"/>
    <col min="6" max="6" width="13" customWidth="1"/>
  </cols>
  <sheetData>
    <row r="1" spans="1:7" ht="65.099999999999994" customHeight="1" x14ac:dyDescent="0.15">
      <c r="A1" s="50" t="s">
        <v>0</v>
      </c>
      <c r="B1" s="50"/>
      <c r="C1" s="50"/>
      <c r="D1" s="50"/>
      <c r="E1" s="50"/>
      <c r="F1" s="50"/>
      <c r="G1" s="50"/>
    </row>
    <row r="2" spans="1:7" ht="36" customHeight="1" x14ac:dyDescent="0.15">
      <c r="A2" s="43" t="s">
        <v>1</v>
      </c>
      <c r="B2" s="43" t="s">
        <v>2</v>
      </c>
      <c r="C2" s="43" t="s">
        <v>3</v>
      </c>
      <c r="D2" s="44" t="s">
        <v>4</v>
      </c>
      <c r="E2" s="44" t="s">
        <v>5</v>
      </c>
      <c r="F2" s="44" t="s">
        <v>6</v>
      </c>
      <c r="G2" s="43" t="s">
        <v>7</v>
      </c>
    </row>
    <row r="3" spans="1:7" ht="63.95" customHeight="1" x14ac:dyDescent="0.15">
      <c r="A3" s="45">
        <v>1</v>
      </c>
      <c r="B3" s="46" t="s">
        <v>8</v>
      </c>
      <c r="C3" s="45" t="s">
        <v>9</v>
      </c>
      <c r="D3" s="45">
        <v>13</v>
      </c>
      <c r="E3" s="47">
        <f>'3-4期大堂瓷砖采购'!G66+'3-4期大堂瓷砖采购'!G69</f>
        <v>0</v>
      </c>
      <c r="F3" s="48">
        <f>'3-4期大堂瓷砖采购'!E73</f>
        <v>0</v>
      </c>
      <c r="G3" s="46" t="s">
        <v>10</v>
      </c>
    </row>
    <row r="4" spans="1:7" ht="63.95" customHeight="1" x14ac:dyDescent="0.15">
      <c r="A4" s="45">
        <v>2</v>
      </c>
      <c r="B4" s="46" t="s">
        <v>11</v>
      </c>
      <c r="C4" s="45" t="s">
        <v>9</v>
      </c>
      <c r="D4" s="45">
        <v>13</v>
      </c>
      <c r="E4" s="47">
        <f>幼儿园办公室瓷砖采购!G11+幼儿园办公室瓷砖采购!G14</f>
        <v>0</v>
      </c>
      <c r="F4" s="48">
        <f>幼儿园办公室瓷砖采购!E18</f>
        <v>0</v>
      </c>
      <c r="G4" s="46" t="s">
        <v>10</v>
      </c>
    </row>
    <row r="5" spans="1:7" ht="32.1" customHeight="1" x14ac:dyDescent="0.15">
      <c r="A5" s="51" t="s">
        <v>12</v>
      </c>
      <c r="B5" s="51"/>
      <c r="C5" s="51"/>
      <c r="D5" s="45"/>
      <c r="E5" s="48">
        <f>SUM(E3:E4)</f>
        <v>0</v>
      </c>
      <c r="F5" s="48">
        <f>SUM(F3:F4)</f>
        <v>0</v>
      </c>
      <c r="G5" s="49"/>
    </row>
  </sheetData>
  <mergeCells count="2">
    <mergeCell ref="A1:G1"/>
    <mergeCell ref="A5:C5"/>
  </mergeCells>
  <phoneticPr fontId="1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workbookViewId="0">
      <pane ySplit="4" topLeftCell="A56" activePane="bottomLeft" state="frozen"/>
      <selection pane="bottomLeft" activeCell="A68" sqref="A68:G68"/>
    </sheetView>
  </sheetViews>
  <sheetFormatPr defaultColWidth="9" defaultRowHeight="13.5" x14ac:dyDescent="0.15"/>
  <cols>
    <col min="1" max="1" width="9" style="18"/>
    <col min="2" max="2" width="15.75" style="19" customWidth="1"/>
    <col min="3" max="3" width="30" style="19" customWidth="1"/>
    <col min="4" max="4" width="4.875" style="20" customWidth="1"/>
    <col min="5" max="5" width="9.375" style="21"/>
    <col min="6" max="7" width="12.625" style="21"/>
    <col min="8" max="8" width="9" style="18"/>
    <col min="9" max="16384" width="9" style="22"/>
  </cols>
  <sheetData>
    <row r="1" spans="1:8" ht="32.1" customHeight="1" x14ac:dyDescent="0.15">
      <c r="A1" s="52" t="s">
        <v>13</v>
      </c>
      <c r="B1" s="52"/>
      <c r="C1" s="52"/>
      <c r="D1" s="52"/>
      <c r="E1" s="53"/>
      <c r="F1" s="53"/>
      <c r="G1" s="53"/>
      <c r="H1" s="52"/>
    </row>
    <row r="2" spans="1:8" x14ac:dyDescent="0.15">
      <c r="A2" s="23" t="s">
        <v>14</v>
      </c>
      <c r="B2" s="24"/>
      <c r="C2" s="24"/>
      <c r="D2" s="25"/>
      <c r="E2" s="26"/>
      <c r="F2" s="26"/>
      <c r="G2" s="26"/>
      <c r="H2" s="24"/>
    </row>
    <row r="3" spans="1:8" x14ac:dyDescent="0.15">
      <c r="A3" s="67" t="s">
        <v>1</v>
      </c>
      <c r="B3" s="67" t="s">
        <v>2</v>
      </c>
      <c r="C3" s="67" t="s">
        <v>15</v>
      </c>
      <c r="D3" s="67" t="s">
        <v>16</v>
      </c>
      <c r="E3" s="69" t="s">
        <v>17</v>
      </c>
      <c r="F3" s="54" t="s">
        <v>18</v>
      </c>
      <c r="G3" s="55"/>
      <c r="H3" s="68" t="s">
        <v>7</v>
      </c>
    </row>
    <row r="4" spans="1:8" x14ac:dyDescent="0.15">
      <c r="A4" s="68"/>
      <c r="B4" s="68"/>
      <c r="C4" s="68"/>
      <c r="D4" s="68"/>
      <c r="E4" s="70"/>
      <c r="F4" s="27" t="s">
        <v>19</v>
      </c>
      <c r="G4" s="27" t="s">
        <v>20</v>
      </c>
      <c r="H4" s="71"/>
    </row>
    <row r="5" spans="1:8" ht="23.1" customHeight="1" x14ac:dyDescent="0.15">
      <c r="A5" s="56" t="s">
        <v>21</v>
      </c>
      <c r="B5" s="56"/>
      <c r="C5" s="56"/>
      <c r="D5" s="56"/>
      <c r="E5" s="57"/>
      <c r="F5" s="57"/>
      <c r="G5" s="57"/>
      <c r="H5" s="56"/>
    </row>
    <row r="6" spans="1:8" x14ac:dyDescent="0.15">
      <c r="A6" s="28" t="s">
        <v>22</v>
      </c>
      <c r="B6" s="29" t="s">
        <v>23</v>
      </c>
      <c r="C6" s="29" t="s">
        <v>22</v>
      </c>
      <c r="D6" s="28" t="s">
        <v>22</v>
      </c>
      <c r="E6" s="30" t="s">
        <v>22</v>
      </c>
      <c r="F6" s="30" t="s">
        <v>22</v>
      </c>
      <c r="G6" s="30" t="s">
        <v>22</v>
      </c>
      <c r="H6" s="31" t="s">
        <v>22</v>
      </c>
    </row>
    <row r="7" spans="1:8" x14ac:dyDescent="0.15">
      <c r="A7" s="32" t="s">
        <v>22</v>
      </c>
      <c r="B7" s="33" t="s">
        <v>24</v>
      </c>
      <c r="C7" s="33" t="s">
        <v>22</v>
      </c>
      <c r="D7" s="34" t="s">
        <v>22</v>
      </c>
      <c r="E7" s="35" t="s">
        <v>22</v>
      </c>
      <c r="F7" s="35" t="s">
        <v>22</v>
      </c>
      <c r="G7" s="35" t="s">
        <v>22</v>
      </c>
      <c r="H7" s="36" t="s">
        <v>22</v>
      </c>
    </row>
    <row r="8" spans="1:8" ht="22.5" x14ac:dyDescent="0.15">
      <c r="A8" s="37">
        <v>1</v>
      </c>
      <c r="B8" s="8" t="s">
        <v>25</v>
      </c>
      <c r="C8" s="8" t="s">
        <v>26</v>
      </c>
      <c r="D8" s="7" t="s">
        <v>27</v>
      </c>
      <c r="E8" s="14">
        <v>0.74263000000000001</v>
      </c>
      <c r="F8" s="14"/>
      <c r="G8" s="14">
        <f>E8*F8</f>
        <v>0</v>
      </c>
      <c r="H8" s="38"/>
    </row>
    <row r="9" spans="1:8" ht="22.5" x14ac:dyDescent="0.15">
      <c r="A9" s="37">
        <v>2</v>
      </c>
      <c r="B9" s="8" t="s">
        <v>28</v>
      </c>
      <c r="C9" s="8" t="s">
        <v>26</v>
      </c>
      <c r="D9" s="7" t="s">
        <v>27</v>
      </c>
      <c r="E9" s="14">
        <v>0.43569000000000002</v>
      </c>
      <c r="F9" s="14"/>
      <c r="G9" s="14">
        <f>E9*F9</f>
        <v>0</v>
      </c>
      <c r="H9" s="38"/>
    </row>
    <row r="10" spans="1:8" ht="22.5" x14ac:dyDescent="0.15">
      <c r="A10" s="37">
        <v>3</v>
      </c>
      <c r="B10" s="8" t="s">
        <v>29</v>
      </c>
      <c r="C10" s="8" t="s">
        <v>26</v>
      </c>
      <c r="D10" s="7" t="s">
        <v>27</v>
      </c>
      <c r="E10" s="14">
        <v>14.999890000000001</v>
      </c>
      <c r="F10" s="14"/>
      <c r="G10" s="14">
        <f>E10*F10</f>
        <v>0</v>
      </c>
      <c r="H10" s="38"/>
    </row>
    <row r="11" spans="1:8" x14ac:dyDescent="0.15">
      <c r="A11" s="37" t="s">
        <v>22</v>
      </c>
      <c r="B11" s="8" t="s">
        <v>30</v>
      </c>
      <c r="C11" s="8" t="s">
        <v>22</v>
      </c>
      <c r="D11" s="7" t="s">
        <v>22</v>
      </c>
      <c r="E11" s="14" t="s">
        <v>22</v>
      </c>
      <c r="F11" s="14"/>
      <c r="G11" s="14"/>
      <c r="H11" s="38"/>
    </row>
    <row r="12" spans="1:8" ht="22.5" x14ac:dyDescent="0.15">
      <c r="A12" s="37">
        <v>4</v>
      </c>
      <c r="B12" s="8" t="s">
        <v>31</v>
      </c>
      <c r="C12" s="8" t="s">
        <v>32</v>
      </c>
      <c r="D12" s="7" t="s">
        <v>27</v>
      </c>
      <c r="E12" s="14">
        <v>37.192270000000001</v>
      </c>
      <c r="F12" s="14"/>
      <c r="G12" s="14">
        <f>E12*F12</f>
        <v>0</v>
      </c>
      <c r="H12" s="38"/>
    </row>
    <row r="13" spans="1:8" x14ac:dyDescent="0.15">
      <c r="A13" s="37" t="s">
        <v>22</v>
      </c>
      <c r="B13" s="8" t="s">
        <v>33</v>
      </c>
      <c r="C13" s="8" t="s">
        <v>22</v>
      </c>
      <c r="D13" s="7" t="s">
        <v>22</v>
      </c>
      <c r="E13" s="14"/>
      <c r="F13" s="14"/>
      <c r="G13" s="14"/>
      <c r="H13" s="38"/>
    </row>
    <row r="14" spans="1:8" x14ac:dyDescent="0.15">
      <c r="A14" s="37" t="s">
        <v>22</v>
      </c>
      <c r="B14" s="8" t="s">
        <v>24</v>
      </c>
      <c r="C14" s="8" t="s">
        <v>22</v>
      </c>
      <c r="D14" s="7" t="s">
        <v>22</v>
      </c>
      <c r="E14" s="14"/>
      <c r="F14" s="14"/>
      <c r="G14" s="14"/>
      <c r="H14" s="38"/>
    </row>
    <row r="15" spans="1:8" ht="22.5" x14ac:dyDescent="0.15">
      <c r="A15" s="37">
        <v>5</v>
      </c>
      <c r="B15" s="8" t="s">
        <v>25</v>
      </c>
      <c r="C15" s="8" t="s">
        <v>26</v>
      </c>
      <c r="D15" s="7" t="s">
        <v>27</v>
      </c>
      <c r="E15" s="14">
        <v>3.4896400000000001</v>
      </c>
      <c r="F15" s="14"/>
      <c r="G15" s="14">
        <f>E15*F15</f>
        <v>0</v>
      </c>
      <c r="H15" s="38"/>
    </row>
    <row r="16" spans="1:8" ht="22.5" x14ac:dyDescent="0.15">
      <c r="A16" s="37">
        <v>6</v>
      </c>
      <c r="B16" s="8" t="s">
        <v>28</v>
      </c>
      <c r="C16" s="8" t="s">
        <v>26</v>
      </c>
      <c r="D16" s="7" t="s">
        <v>27</v>
      </c>
      <c r="E16" s="14">
        <v>2.0260099999999999</v>
      </c>
      <c r="F16" s="14"/>
      <c r="G16" s="14">
        <f>E16*F16</f>
        <v>0</v>
      </c>
      <c r="H16" s="38"/>
    </row>
    <row r="17" spans="1:8" ht="22.5" x14ac:dyDescent="0.15">
      <c r="A17" s="37">
        <v>7</v>
      </c>
      <c r="B17" s="8" t="s">
        <v>29</v>
      </c>
      <c r="C17" s="8" t="s">
        <v>26</v>
      </c>
      <c r="D17" s="7" t="s">
        <v>27</v>
      </c>
      <c r="E17" s="14">
        <v>49.244300000000003</v>
      </c>
      <c r="F17" s="14"/>
      <c r="G17" s="14">
        <f>E17*F17</f>
        <v>0</v>
      </c>
      <c r="H17" s="38"/>
    </row>
    <row r="18" spans="1:8" x14ac:dyDescent="0.15">
      <c r="A18" s="37" t="s">
        <v>22</v>
      </c>
      <c r="B18" s="8" t="s">
        <v>30</v>
      </c>
      <c r="C18" s="8" t="s">
        <v>22</v>
      </c>
      <c r="D18" s="7" t="s">
        <v>22</v>
      </c>
      <c r="E18" s="14"/>
      <c r="F18" s="14"/>
      <c r="G18" s="14"/>
      <c r="H18" s="38"/>
    </row>
    <row r="19" spans="1:8" ht="22.5" x14ac:dyDescent="0.15">
      <c r="A19" s="37">
        <v>8</v>
      </c>
      <c r="B19" s="8" t="s">
        <v>31</v>
      </c>
      <c r="C19" s="8" t="s">
        <v>32</v>
      </c>
      <c r="D19" s="7" t="s">
        <v>27</v>
      </c>
      <c r="E19" s="14">
        <v>199.9333</v>
      </c>
      <c r="F19" s="14"/>
      <c r="G19" s="14">
        <f>E19*F19</f>
        <v>0</v>
      </c>
      <c r="H19" s="38"/>
    </row>
    <row r="20" spans="1:8" x14ac:dyDescent="0.15">
      <c r="A20" s="37" t="s">
        <v>22</v>
      </c>
      <c r="B20" s="8" t="s">
        <v>34</v>
      </c>
      <c r="C20" s="8" t="s">
        <v>22</v>
      </c>
      <c r="D20" s="7" t="s">
        <v>22</v>
      </c>
      <c r="E20" s="14"/>
      <c r="F20" s="14"/>
      <c r="G20" s="14"/>
      <c r="H20" s="38"/>
    </row>
    <row r="21" spans="1:8" x14ac:dyDescent="0.15">
      <c r="A21" s="37" t="s">
        <v>22</v>
      </c>
      <c r="B21" s="8" t="s">
        <v>24</v>
      </c>
      <c r="C21" s="8" t="s">
        <v>22</v>
      </c>
      <c r="D21" s="7" t="s">
        <v>22</v>
      </c>
      <c r="E21" s="14"/>
      <c r="F21" s="14"/>
      <c r="G21" s="14"/>
      <c r="H21" s="38"/>
    </row>
    <row r="22" spans="1:8" ht="22.5" x14ac:dyDescent="0.15">
      <c r="A22" s="37">
        <v>9</v>
      </c>
      <c r="B22" s="8" t="s">
        <v>25</v>
      </c>
      <c r="C22" s="8" t="s">
        <v>26</v>
      </c>
      <c r="D22" s="7" t="s">
        <v>27</v>
      </c>
      <c r="E22" s="14">
        <v>1.7716000000000001</v>
      </c>
      <c r="F22" s="14"/>
      <c r="G22" s="14">
        <f>E22*F22</f>
        <v>0</v>
      </c>
      <c r="H22" s="38"/>
    </row>
    <row r="23" spans="1:8" ht="22.5" x14ac:dyDescent="0.15">
      <c r="A23" s="37">
        <v>10</v>
      </c>
      <c r="B23" s="8" t="s">
        <v>28</v>
      </c>
      <c r="C23" s="8" t="s">
        <v>26</v>
      </c>
      <c r="D23" s="7" t="s">
        <v>27</v>
      </c>
      <c r="E23" s="14">
        <v>1.04236</v>
      </c>
      <c r="F23" s="14"/>
      <c r="G23" s="14">
        <f>E23*F23</f>
        <v>0</v>
      </c>
      <c r="H23" s="38"/>
    </row>
    <row r="24" spans="1:8" ht="22.5" x14ac:dyDescent="0.15">
      <c r="A24" s="37">
        <v>11</v>
      </c>
      <c r="B24" s="8" t="s">
        <v>29</v>
      </c>
      <c r="C24" s="8" t="s">
        <v>26</v>
      </c>
      <c r="D24" s="7" t="s">
        <v>27</v>
      </c>
      <c r="E24" s="14">
        <v>38.79392</v>
      </c>
      <c r="F24" s="14"/>
      <c r="G24" s="14">
        <f>E24*F24</f>
        <v>0</v>
      </c>
      <c r="H24" s="38"/>
    </row>
    <row r="25" spans="1:8" x14ac:dyDescent="0.15">
      <c r="A25" s="37" t="s">
        <v>22</v>
      </c>
      <c r="B25" s="8" t="s">
        <v>30</v>
      </c>
      <c r="C25" s="8" t="s">
        <v>22</v>
      </c>
      <c r="D25" s="7" t="s">
        <v>22</v>
      </c>
      <c r="E25" s="14"/>
      <c r="F25" s="14"/>
      <c r="G25" s="14"/>
      <c r="H25" s="38"/>
    </row>
    <row r="26" spans="1:8" ht="22.5" x14ac:dyDescent="0.15">
      <c r="A26" s="37">
        <v>12</v>
      </c>
      <c r="B26" s="8" t="s">
        <v>31</v>
      </c>
      <c r="C26" s="8" t="s">
        <v>32</v>
      </c>
      <c r="D26" s="7" t="s">
        <v>27</v>
      </c>
      <c r="E26" s="14">
        <v>95.464519999999993</v>
      </c>
      <c r="F26" s="14"/>
      <c r="G26" s="14">
        <f>E26*F26</f>
        <v>0</v>
      </c>
      <c r="H26" s="38"/>
    </row>
    <row r="27" spans="1:8" x14ac:dyDescent="0.15">
      <c r="A27" s="37" t="s">
        <v>22</v>
      </c>
      <c r="B27" s="8" t="s">
        <v>35</v>
      </c>
      <c r="C27" s="8" t="s">
        <v>22</v>
      </c>
      <c r="D27" s="7" t="s">
        <v>22</v>
      </c>
      <c r="E27" s="14"/>
      <c r="F27" s="14"/>
      <c r="G27" s="14"/>
      <c r="H27" s="38"/>
    </row>
    <row r="28" spans="1:8" x14ac:dyDescent="0.15">
      <c r="A28" s="37" t="s">
        <v>22</v>
      </c>
      <c r="B28" s="8" t="s">
        <v>24</v>
      </c>
      <c r="C28" s="8" t="s">
        <v>22</v>
      </c>
      <c r="D28" s="7" t="s">
        <v>22</v>
      </c>
      <c r="E28" s="14"/>
      <c r="F28" s="14"/>
      <c r="G28" s="14"/>
      <c r="H28" s="38"/>
    </row>
    <row r="29" spans="1:8" ht="22.5" x14ac:dyDescent="0.15">
      <c r="A29" s="37">
        <v>13</v>
      </c>
      <c r="B29" s="8" t="s">
        <v>25</v>
      </c>
      <c r="C29" s="8" t="s">
        <v>26</v>
      </c>
      <c r="D29" s="7" t="s">
        <v>27</v>
      </c>
      <c r="E29" s="14">
        <v>3.5761599999999998</v>
      </c>
      <c r="F29" s="14"/>
      <c r="G29" s="14">
        <f>E29*F29</f>
        <v>0</v>
      </c>
      <c r="H29" s="38"/>
    </row>
    <row r="30" spans="1:8" ht="22.5" x14ac:dyDescent="0.15">
      <c r="A30" s="37">
        <v>14</v>
      </c>
      <c r="B30" s="8" t="s">
        <v>28</v>
      </c>
      <c r="C30" s="8" t="s">
        <v>26</v>
      </c>
      <c r="D30" s="7" t="s">
        <v>27</v>
      </c>
      <c r="E30" s="14">
        <v>2.0682399999999999</v>
      </c>
      <c r="F30" s="14"/>
      <c r="G30" s="14">
        <f>E30*F30</f>
        <v>0</v>
      </c>
      <c r="H30" s="38"/>
    </row>
    <row r="31" spans="1:8" ht="22.5" x14ac:dyDescent="0.15">
      <c r="A31" s="37">
        <v>15</v>
      </c>
      <c r="B31" s="8" t="s">
        <v>29</v>
      </c>
      <c r="C31" s="8" t="s">
        <v>26</v>
      </c>
      <c r="D31" s="7" t="s">
        <v>27</v>
      </c>
      <c r="E31" s="14">
        <v>59.698799999999999</v>
      </c>
      <c r="F31" s="14"/>
      <c r="G31" s="14">
        <f>E31*F31</f>
        <v>0</v>
      </c>
      <c r="H31" s="38"/>
    </row>
    <row r="32" spans="1:8" x14ac:dyDescent="0.15">
      <c r="A32" s="37" t="s">
        <v>22</v>
      </c>
      <c r="B32" s="8" t="s">
        <v>30</v>
      </c>
      <c r="C32" s="8" t="s">
        <v>22</v>
      </c>
      <c r="D32" s="7" t="s">
        <v>22</v>
      </c>
      <c r="E32" s="14"/>
      <c r="F32" s="14"/>
      <c r="G32" s="14"/>
      <c r="H32" s="38"/>
    </row>
    <row r="33" spans="1:8" ht="22.5" x14ac:dyDescent="0.15">
      <c r="A33" s="37">
        <v>16</v>
      </c>
      <c r="B33" s="8" t="s">
        <v>31</v>
      </c>
      <c r="C33" s="8" t="s">
        <v>32</v>
      </c>
      <c r="D33" s="7" t="s">
        <v>27</v>
      </c>
      <c r="E33" s="14">
        <v>196.93600000000001</v>
      </c>
      <c r="F33" s="14"/>
      <c r="G33" s="14">
        <f>E33*F33</f>
        <v>0</v>
      </c>
      <c r="H33" s="38"/>
    </row>
    <row r="34" spans="1:8" x14ac:dyDescent="0.15">
      <c r="A34" s="37" t="s">
        <v>22</v>
      </c>
      <c r="B34" s="8" t="s">
        <v>36</v>
      </c>
      <c r="C34" s="8" t="s">
        <v>22</v>
      </c>
      <c r="D34" s="7" t="s">
        <v>22</v>
      </c>
      <c r="E34" s="14"/>
      <c r="F34" s="14"/>
      <c r="G34" s="14"/>
      <c r="H34" s="38"/>
    </row>
    <row r="35" spans="1:8" x14ac:dyDescent="0.15">
      <c r="A35" s="37" t="s">
        <v>22</v>
      </c>
      <c r="B35" s="8" t="s">
        <v>30</v>
      </c>
      <c r="C35" s="8" t="s">
        <v>22</v>
      </c>
      <c r="D35" s="7" t="s">
        <v>22</v>
      </c>
      <c r="E35" s="14"/>
      <c r="F35" s="14"/>
      <c r="G35" s="14"/>
      <c r="H35" s="38"/>
    </row>
    <row r="36" spans="1:8" ht="22.5" x14ac:dyDescent="0.15">
      <c r="A36" s="37">
        <v>17</v>
      </c>
      <c r="B36" s="8" t="s">
        <v>31</v>
      </c>
      <c r="C36" s="8" t="s">
        <v>32</v>
      </c>
      <c r="D36" s="7" t="s">
        <v>27</v>
      </c>
      <c r="E36" s="14">
        <v>13.42193</v>
      </c>
      <c r="F36" s="14"/>
      <c r="G36" s="14">
        <f>E36*F36</f>
        <v>0</v>
      </c>
      <c r="H36" s="38"/>
    </row>
    <row r="37" spans="1:8" x14ac:dyDescent="0.15">
      <c r="A37" s="37" t="s">
        <v>22</v>
      </c>
      <c r="B37" s="8" t="s">
        <v>37</v>
      </c>
      <c r="C37" s="8" t="s">
        <v>22</v>
      </c>
      <c r="D37" s="7" t="s">
        <v>22</v>
      </c>
      <c r="E37" s="14"/>
      <c r="F37" s="14"/>
      <c r="G37" s="14"/>
      <c r="H37" s="38"/>
    </row>
    <row r="38" spans="1:8" x14ac:dyDescent="0.15">
      <c r="A38" s="37" t="s">
        <v>22</v>
      </c>
      <c r="B38" s="8" t="s">
        <v>24</v>
      </c>
      <c r="C38" s="8" t="s">
        <v>22</v>
      </c>
      <c r="D38" s="7" t="s">
        <v>22</v>
      </c>
      <c r="E38" s="14"/>
      <c r="F38" s="14"/>
      <c r="G38" s="14"/>
      <c r="H38" s="38"/>
    </row>
    <row r="39" spans="1:8" ht="22.5" x14ac:dyDescent="0.15">
      <c r="A39" s="37">
        <v>18</v>
      </c>
      <c r="B39" s="8" t="s">
        <v>25</v>
      </c>
      <c r="C39" s="8" t="s">
        <v>26</v>
      </c>
      <c r="D39" s="7" t="s">
        <v>27</v>
      </c>
      <c r="E39" s="14">
        <v>2.5152600000000001</v>
      </c>
      <c r="F39" s="14"/>
      <c r="G39" s="14">
        <f>E39*F39</f>
        <v>0</v>
      </c>
      <c r="H39" s="38"/>
    </row>
    <row r="40" spans="1:8" ht="22.5" x14ac:dyDescent="0.15">
      <c r="A40" s="37">
        <v>19</v>
      </c>
      <c r="B40" s="8" t="s">
        <v>28</v>
      </c>
      <c r="C40" s="8" t="s">
        <v>26</v>
      </c>
      <c r="D40" s="7" t="s">
        <v>27</v>
      </c>
      <c r="E40" s="14">
        <v>1.4522999999999999</v>
      </c>
      <c r="F40" s="14"/>
      <c r="G40" s="14">
        <f>E40*F40</f>
        <v>0</v>
      </c>
      <c r="H40" s="38"/>
    </row>
    <row r="41" spans="1:8" ht="22.5" x14ac:dyDescent="0.15">
      <c r="A41" s="37">
        <v>20</v>
      </c>
      <c r="B41" s="8" t="s">
        <v>29</v>
      </c>
      <c r="C41" s="8" t="s">
        <v>26</v>
      </c>
      <c r="D41" s="7" t="s">
        <v>27</v>
      </c>
      <c r="E41" s="14">
        <v>39.47166</v>
      </c>
      <c r="F41" s="14"/>
      <c r="G41" s="14">
        <f>E41*F41</f>
        <v>0</v>
      </c>
      <c r="H41" s="38"/>
    </row>
    <row r="42" spans="1:8" x14ac:dyDescent="0.15">
      <c r="A42" s="37" t="s">
        <v>22</v>
      </c>
      <c r="B42" s="8" t="s">
        <v>30</v>
      </c>
      <c r="C42" s="8" t="s">
        <v>22</v>
      </c>
      <c r="D42" s="7" t="s">
        <v>22</v>
      </c>
      <c r="E42" s="14" t="s">
        <v>22</v>
      </c>
      <c r="F42" s="14"/>
      <c r="G42" s="14"/>
      <c r="H42" s="38"/>
    </row>
    <row r="43" spans="1:8" ht="22.5" x14ac:dyDescent="0.15">
      <c r="A43" s="37">
        <v>21</v>
      </c>
      <c r="B43" s="8" t="s">
        <v>31</v>
      </c>
      <c r="C43" s="8" t="s">
        <v>32</v>
      </c>
      <c r="D43" s="7" t="s">
        <v>27</v>
      </c>
      <c r="E43" s="14">
        <v>73.288619999999995</v>
      </c>
      <c r="F43" s="14"/>
      <c r="G43" s="14">
        <f>E43*F43</f>
        <v>0</v>
      </c>
      <c r="H43" s="38"/>
    </row>
    <row r="44" spans="1:8" x14ac:dyDescent="0.15">
      <c r="A44" s="37" t="s">
        <v>22</v>
      </c>
      <c r="B44" s="8" t="s">
        <v>38</v>
      </c>
      <c r="C44" s="8" t="s">
        <v>22</v>
      </c>
      <c r="D44" s="7" t="s">
        <v>22</v>
      </c>
      <c r="E44" s="14"/>
      <c r="F44" s="14"/>
      <c r="G44" s="14"/>
      <c r="H44" s="38"/>
    </row>
    <row r="45" spans="1:8" x14ac:dyDescent="0.15">
      <c r="A45" s="37" t="s">
        <v>22</v>
      </c>
      <c r="B45" s="8" t="s">
        <v>24</v>
      </c>
      <c r="C45" s="8" t="s">
        <v>22</v>
      </c>
      <c r="D45" s="7" t="s">
        <v>22</v>
      </c>
      <c r="E45" s="14"/>
      <c r="F45" s="14"/>
      <c r="G45" s="14"/>
      <c r="H45" s="38"/>
    </row>
    <row r="46" spans="1:8" ht="22.5" x14ac:dyDescent="0.15">
      <c r="A46" s="37">
        <v>22</v>
      </c>
      <c r="B46" s="8" t="s">
        <v>25</v>
      </c>
      <c r="C46" s="8" t="s">
        <v>26</v>
      </c>
      <c r="D46" s="7" t="s">
        <v>27</v>
      </c>
      <c r="E46" s="14">
        <v>1.3348800000000001</v>
      </c>
      <c r="F46" s="14"/>
      <c r="G46" s="14">
        <f>E46*F46</f>
        <v>0</v>
      </c>
      <c r="H46" s="38"/>
    </row>
    <row r="47" spans="1:8" ht="22.5" x14ac:dyDescent="0.15">
      <c r="A47" s="37">
        <v>23</v>
      </c>
      <c r="B47" s="8" t="s">
        <v>28</v>
      </c>
      <c r="C47" s="8" t="s">
        <v>26</v>
      </c>
      <c r="D47" s="7" t="s">
        <v>27</v>
      </c>
      <c r="E47" s="14">
        <v>0.77249999999999996</v>
      </c>
      <c r="F47" s="14"/>
      <c r="G47" s="14">
        <f>E47*F47</f>
        <v>0</v>
      </c>
      <c r="H47" s="38"/>
    </row>
    <row r="48" spans="1:8" ht="22.5" x14ac:dyDescent="0.15">
      <c r="A48" s="37">
        <v>24</v>
      </c>
      <c r="B48" s="8" t="s">
        <v>29</v>
      </c>
      <c r="C48" s="8" t="s">
        <v>26</v>
      </c>
      <c r="D48" s="7" t="s">
        <v>27</v>
      </c>
      <c r="E48" s="14">
        <v>22.167660000000001</v>
      </c>
      <c r="F48" s="14"/>
      <c r="G48" s="14">
        <f>E48*F48</f>
        <v>0</v>
      </c>
      <c r="H48" s="38"/>
    </row>
    <row r="49" spans="1:8" x14ac:dyDescent="0.15">
      <c r="A49" s="37" t="s">
        <v>22</v>
      </c>
      <c r="B49" s="8" t="s">
        <v>30</v>
      </c>
      <c r="C49" s="8" t="s">
        <v>22</v>
      </c>
      <c r="D49" s="7" t="s">
        <v>22</v>
      </c>
      <c r="E49" s="14" t="s">
        <v>22</v>
      </c>
      <c r="F49" s="14"/>
      <c r="G49" s="14"/>
      <c r="H49" s="38"/>
    </row>
    <row r="50" spans="1:8" ht="22.5" x14ac:dyDescent="0.15">
      <c r="A50" s="37">
        <v>25</v>
      </c>
      <c r="B50" s="8" t="s">
        <v>31</v>
      </c>
      <c r="C50" s="8" t="s">
        <v>32</v>
      </c>
      <c r="D50" s="7" t="s">
        <v>27</v>
      </c>
      <c r="E50" s="14">
        <v>39.190469999999998</v>
      </c>
      <c r="F50" s="14"/>
      <c r="G50" s="14">
        <f>E50*F50</f>
        <v>0</v>
      </c>
      <c r="H50" s="38"/>
    </row>
    <row r="51" spans="1:8" x14ac:dyDescent="0.15">
      <c r="A51" s="37" t="s">
        <v>22</v>
      </c>
      <c r="B51" s="8" t="s">
        <v>39</v>
      </c>
      <c r="C51" s="8" t="s">
        <v>22</v>
      </c>
      <c r="D51" s="7" t="s">
        <v>22</v>
      </c>
      <c r="E51" s="14"/>
      <c r="F51" s="14"/>
      <c r="G51" s="14"/>
      <c r="H51" s="38"/>
    </row>
    <row r="52" spans="1:8" x14ac:dyDescent="0.15">
      <c r="A52" s="37" t="s">
        <v>22</v>
      </c>
      <c r="B52" s="8" t="s">
        <v>30</v>
      </c>
      <c r="C52" s="8" t="s">
        <v>22</v>
      </c>
      <c r="D52" s="7" t="s">
        <v>22</v>
      </c>
      <c r="E52" s="14"/>
      <c r="F52" s="14"/>
      <c r="G52" s="14"/>
      <c r="H52" s="38"/>
    </row>
    <row r="53" spans="1:8" ht="22.5" x14ac:dyDescent="0.15">
      <c r="A53" s="37">
        <v>26</v>
      </c>
      <c r="B53" s="8" t="s">
        <v>31</v>
      </c>
      <c r="C53" s="8" t="s">
        <v>32</v>
      </c>
      <c r="D53" s="7" t="s">
        <v>27</v>
      </c>
      <c r="E53" s="14">
        <v>189.87741</v>
      </c>
      <c r="F53" s="14"/>
      <c r="G53" s="14">
        <f>E53*F53</f>
        <v>0</v>
      </c>
      <c r="H53" s="38"/>
    </row>
    <row r="54" spans="1:8" x14ac:dyDescent="0.15">
      <c r="A54" s="37" t="s">
        <v>22</v>
      </c>
      <c r="B54" s="8" t="s">
        <v>40</v>
      </c>
      <c r="C54" s="8" t="s">
        <v>22</v>
      </c>
      <c r="D54" s="7" t="s">
        <v>22</v>
      </c>
      <c r="E54" s="14" t="s">
        <v>22</v>
      </c>
      <c r="F54" s="14"/>
      <c r="G54" s="14"/>
      <c r="H54" s="38"/>
    </row>
    <row r="55" spans="1:8" x14ac:dyDescent="0.15">
      <c r="A55" s="37" t="s">
        <v>22</v>
      </c>
      <c r="B55" s="8" t="s">
        <v>30</v>
      </c>
      <c r="C55" s="8" t="s">
        <v>22</v>
      </c>
      <c r="D55" s="7" t="s">
        <v>22</v>
      </c>
      <c r="E55" s="14" t="s">
        <v>22</v>
      </c>
      <c r="F55" s="14"/>
      <c r="G55" s="14"/>
      <c r="H55" s="38"/>
    </row>
    <row r="56" spans="1:8" ht="22.5" x14ac:dyDescent="0.15">
      <c r="A56" s="37">
        <v>27</v>
      </c>
      <c r="B56" s="8" t="s">
        <v>31</v>
      </c>
      <c r="C56" s="8" t="s">
        <v>32</v>
      </c>
      <c r="D56" s="7" t="s">
        <v>27</v>
      </c>
      <c r="E56" s="14">
        <v>8.5397300000000005</v>
      </c>
      <c r="F56" s="14"/>
      <c r="G56" s="14">
        <f>E56*F56</f>
        <v>0</v>
      </c>
      <c r="H56" s="38"/>
    </row>
    <row r="57" spans="1:8" x14ac:dyDescent="0.15">
      <c r="A57" s="37" t="s">
        <v>22</v>
      </c>
      <c r="B57" s="8" t="s">
        <v>41</v>
      </c>
      <c r="C57" s="8" t="s">
        <v>22</v>
      </c>
      <c r="D57" s="7" t="s">
        <v>22</v>
      </c>
      <c r="E57" s="14"/>
      <c r="F57" s="14"/>
      <c r="G57" s="14"/>
      <c r="H57" s="38"/>
    </row>
    <row r="58" spans="1:8" x14ac:dyDescent="0.15">
      <c r="A58" s="37" t="s">
        <v>22</v>
      </c>
      <c r="B58" s="8" t="s">
        <v>30</v>
      </c>
      <c r="C58" s="8" t="s">
        <v>22</v>
      </c>
      <c r="D58" s="7" t="s">
        <v>22</v>
      </c>
      <c r="E58" s="14"/>
      <c r="F58" s="14"/>
      <c r="G58" s="14"/>
      <c r="H58" s="38"/>
    </row>
    <row r="59" spans="1:8" ht="22.5" x14ac:dyDescent="0.15">
      <c r="A59" s="37">
        <v>28</v>
      </c>
      <c r="B59" s="8" t="s">
        <v>31</v>
      </c>
      <c r="C59" s="8" t="s">
        <v>32</v>
      </c>
      <c r="D59" s="7" t="s">
        <v>27</v>
      </c>
      <c r="E59" s="14">
        <v>6.4581</v>
      </c>
      <c r="F59" s="14"/>
      <c r="G59" s="14">
        <f>E59*F59</f>
        <v>0</v>
      </c>
      <c r="H59" s="38"/>
    </row>
    <row r="60" spans="1:8" x14ac:dyDescent="0.15">
      <c r="A60" s="37" t="s">
        <v>22</v>
      </c>
      <c r="B60" s="8" t="s">
        <v>42</v>
      </c>
      <c r="C60" s="8" t="s">
        <v>22</v>
      </c>
      <c r="D60" s="7" t="s">
        <v>22</v>
      </c>
      <c r="E60" s="14"/>
      <c r="F60" s="14"/>
      <c r="G60" s="14"/>
      <c r="H60" s="38"/>
    </row>
    <row r="61" spans="1:8" x14ac:dyDescent="0.15">
      <c r="A61" s="37" t="s">
        <v>22</v>
      </c>
      <c r="B61" s="8" t="s">
        <v>24</v>
      </c>
      <c r="C61" s="8" t="s">
        <v>22</v>
      </c>
      <c r="D61" s="7" t="s">
        <v>22</v>
      </c>
      <c r="E61" s="14"/>
      <c r="F61" s="14"/>
      <c r="G61" s="14"/>
      <c r="H61" s="38"/>
    </row>
    <row r="62" spans="1:8" ht="22.5" x14ac:dyDescent="0.15">
      <c r="A62" s="37">
        <v>29</v>
      </c>
      <c r="B62" s="8" t="s">
        <v>29</v>
      </c>
      <c r="C62" s="8" t="s">
        <v>26</v>
      </c>
      <c r="D62" s="7" t="s">
        <v>27</v>
      </c>
      <c r="E62" s="14">
        <v>26.373149999999999</v>
      </c>
      <c r="F62" s="14"/>
      <c r="G62" s="14">
        <f>E62*F62</f>
        <v>0</v>
      </c>
      <c r="H62" s="38"/>
    </row>
    <row r="63" spans="1:8" x14ac:dyDescent="0.15">
      <c r="A63" s="37" t="s">
        <v>22</v>
      </c>
      <c r="B63" s="8" t="s">
        <v>30</v>
      </c>
      <c r="C63" s="8" t="s">
        <v>22</v>
      </c>
      <c r="D63" s="7" t="s">
        <v>22</v>
      </c>
      <c r="E63" s="14" t="s">
        <v>22</v>
      </c>
      <c r="F63" s="14"/>
      <c r="G63" s="14"/>
      <c r="H63" s="38"/>
    </row>
    <row r="64" spans="1:8" ht="22.5" x14ac:dyDescent="0.15">
      <c r="A64" s="37">
        <v>30</v>
      </c>
      <c r="B64" s="8" t="s">
        <v>31</v>
      </c>
      <c r="C64" s="8" t="s">
        <v>32</v>
      </c>
      <c r="D64" s="7" t="s">
        <v>27</v>
      </c>
      <c r="E64" s="14">
        <v>113.76864999999999</v>
      </c>
      <c r="F64" s="14"/>
      <c r="G64" s="14">
        <f t="shared" ref="G64:G68" si="0">E64*F64</f>
        <v>0</v>
      </c>
      <c r="H64" s="38"/>
    </row>
    <row r="65" spans="1:8" ht="22.5" x14ac:dyDescent="0.15">
      <c r="A65" s="37">
        <v>31</v>
      </c>
      <c r="B65" s="8" t="s">
        <v>31</v>
      </c>
      <c r="C65" s="8" t="s">
        <v>32</v>
      </c>
      <c r="D65" s="7" t="s">
        <v>27</v>
      </c>
      <c r="E65" s="14">
        <v>72.099999999999994</v>
      </c>
      <c r="F65" s="14"/>
      <c r="G65" s="14">
        <f t="shared" si="0"/>
        <v>0</v>
      </c>
      <c r="H65" s="38"/>
    </row>
    <row r="66" spans="1:8" x14ac:dyDescent="0.15">
      <c r="A66" s="10" t="s">
        <v>43</v>
      </c>
      <c r="B66" s="58" t="s">
        <v>44</v>
      </c>
      <c r="C66" s="58"/>
      <c r="D66" s="58"/>
      <c r="E66" s="59"/>
      <c r="F66" s="59"/>
      <c r="G66" s="11">
        <f>SUM(G6:G65)</f>
        <v>0</v>
      </c>
      <c r="H66" s="38"/>
    </row>
    <row r="67" spans="1:8" ht="29.1" customHeight="1" x14ac:dyDescent="0.15">
      <c r="A67" s="60" t="s">
        <v>45</v>
      </c>
      <c r="B67" s="61"/>
      <c r="C67" s="61"/>
      <c r="D67" s="61"/>
      <c r="E67" s="61"/>
      <c r="F67" s="61"/>
      <c r="G67" s="61"/>
      <c r="H67" s="62"/>
    </row>
    <row r="68" spans="1:8" ht="22.5" x14ac:dyDescent="0.15">
      <c r="A68" s="7">
        <v>1</v>
      </c>
      <c r="B68" s="7" t="s">
        <v>46</v>
      </c>
      <c r="C68" s="12" t="s">
        <v>47</v>
      </c>
      <c r="D68" s="7" t="s">
        <v>48</v>
      </c>
      <c r="E68" s="13">
        <v>1</v>
      </c>
      <c r="F68" s="13"/>
      <c r="G68" s="14">
        <f t="shared" si="0"/>
        <v>0</v>
      </c>
      <c r="H68" s="38"/>
    </row>
    <row r="69" spans="1:8" x14ac:dyDescent="0.15">
      <c r="A69" s="10" t="s">
        <v>49</v>
      </c>
      <c r="B69" s="58" t="s">
        <v>44</v>
      </c>
      <c r="C69" s="58"/>
      <c r="D69" s="58"/>
      <c r="E69" s="58"/>
      <c r="F69" s="58"/>
      <c r="G69" s="11">
        <f>SUM(G68)</f>
        <v>0</v>
      </c>
      <c r="H69" s="38"/>
    </row>
    <row r="70" spans="1:8" ht="24.95" customHeight="1" x14ac:dyDescent="0.15">
      <c r="A70" s="63" t="s">
        <v>50</v>
      </c>
      <c r="B70" s="63"/>
      <c r="C70" s="63"/>
      <c r="D70" s="63"/>
      <c r="E70" s="63"/>
      <c r="F70" s="63"/>
      <c r="G70" s="63"/>
      <c r="H70" s="63"/>
    </row>
    <row r="71" spans="1:8" ht="15" customHeight="1" x14ac:dyDescent="0.15">
      <c r="A71" s="39">
        <v>1</v>
      </c>
      <c r="B71" s="15" t="s">
        <v>51</v>
      </c>
      <c r="C71" s="16" t="s">
        <v>52</v>
      </c>
      <c r="D71" s="39" t="s">
        <v>9</v>
      </c>
      <c r="E71" s="40">
        <v>0.13</v>
      </c>
      <c r="F71" s="41">
        <f>G66</f>
        <v>0</v>
      </c>
      <c r="G71" s="41">
        <f>E71*F71</f>
        <v>0</v>
      </c>
      <c r="H71" s="42"/>
    </row>
    <row r="72" spans="1:8" x14ac:dyDescent="0.15">
      <c r="A72" s="10" t="s">
        <v>53</v>
      </c>
      <c r="B72" s="58" t="s">
        <v>44</v>
      </c>
      <c r="C72" s="58"/>
      <c r="D72" s="58"/>
      <c r="E72" s="58"/>
      <c r="F72" s="58"/>
      <c r="G72" s="11">
        <f>SUM(G70:G71)</f>
        <v>0</v>
      </c>
      <c r="H72" s="38"/>
    </row>
    <row r="73" spans="1:8" ht="29.1" customHeight="1" x14ac:dyDescent="0.15">
      <c r="A73" s="60" t="s">
        <v>54</v>
      </c>
      <c r="B73" s="61"/>
      <c r="C73" s="62"/>
      <c r="D73" s="10" t="s">
        <v>9</v>
      </c>
      <c r="E73" s="64">
        <f>G72+G69+G66</f>
        <v>0</v>
      </c>
      <c r="F73" s="65"/>
      <c r="G73" s="66"/>
      <c r="H73" s="38"/>
    </row>
  </sheetData>
  <autoFilter ref="A3:H73"/>
  <mergeCells count="16">
    <mergeCell ref="B69:F69"/>
    <mergeCell ref="A70:H70"/>
    <mergeCell ref="B72:F72"/>
    <mergeCell ref="A73:C73"/>
    <mergeCell ref="E73:G73"/>
    <mergeCell ref="A1:H1"/>
    <mergeCell ref="F3:G3"/>
    <mergeCell ref="A5:H5"/>
    <mergeCell ref="B66:F66"/>
    <mergeCell ref="A67:H67"/>
    <mergeCell ref="A3:A4"/>
    <mergeCell ref="B3:B4"/>
    <mergeCell ref="C3:C4"/>
    <mergeCell ref="D3:D4"/>
    <mergeCell ref="E3:E4"/>
    <mergeCell ref="H3:H4"/>
  </mergeCells>
  <phoneticPr fontId="1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view="pageBreakPreview" zoomScaleNormal="100" zoomScaleSheetLayoutView="100" workbookViewId="0">
      <selection activeCell="F9" sqref="F9"/>
    </sheetView>
  </sheetViews>
  <sheetFormatPr defaultColWidth="9" defaultRowHeight="13.5" x14ac:dyDescent="0.15"/>
  <cols>
    <col min="1" max="1" width="6.5" style="2" customWidth="1"/>
    <col min="2" max="2" width="14.875" style="3" customWidth="1"/>
    <col min="3" max="3" width="31.125" style="3" customWidth="1"/>
    <col min="4" max="4" width="5.875" style="2" customWidth="1"/>
    <col min="5" max="6" width="9.125" style="4" customWidth="1"/>
    <col min="7" max="7" width="10.375" style="4"/>
    <col min="8" max="16384" width="9" style="1"/>
  </cols>
  <sheetData>
    <row r="1" spans="1:7" ht="33" customHeight="1" x14ac:dyDescent="0.15">
      <c r="A1" s="72" t="s">
        <v>55</v>
      </c>
      <c r="B1" s="72"/>
      <c r="C1" s="72"/>
      <c r="D1" s="72"/>
      <c r="E1" s="73"/>
      <c r="F1" s="73"/>
      <c r="G1" s="73"/>
    </row>
    <row r="2" spans="1:7" ht="27" customHeight="1" x14ac:dyDescent="0.15">
      <c r="A2" s="74" t="s">
        <v>56</v>
      </c>
      <c r="B2" s="74"/>
      <c r="C2" s="74"/>
      <c r="D2" s="74"/>
      <c r="E2" s="75"/>
      <c r="F2" s="75"/>
      <c r="G2" s="75"/>
    </row>
    <row r="3" spans="1:7" ht="18" customHeight="1" x14ac:dyDescent="0.15">
      <c r="A3" s="63" t="s">
        <v>1</v>
      </c>
      <c r="B3" s="63" t="s">
        <v>2</v>
      </c>
      <c r="C3" s="63" t="s">
        <v>15</v>
      </c>
      <c r="D3" s="63" t="s">
        <v>16</v>
      </c>
      <c r="E3" s="76" t="s">
        <v>17</v>
      </c>
      <c r="F3" s="76" t="s">
        <v>18</v>
      </c>
      <c r="G3" s="76"/>
    </row>
    <row r="4" spans="1:7" ht="18" customHeight="1" x14ac:dyDescent="0.15">
      <c r="A4" s="63"/>
      <c r="B4" s="63"/>
      <c r="C4" s="63"/>
      <c r="D4" s="63"/>
      <c r="E4" s="76"/>
      <c r="F4" s="6" t="s">
        <v>19</v>
      </c>
      <c r="G4" s="6" t="s">
        <v>20</v>
      </c>
    </row>
    <row r="5" spans="1:7" ht="21.95" customHeight="1" x14ac:dyDescent="0.15">
      <c r="A5" s="5"/>
      <c r="B5" s="77" t="s">
        <v>57</v>
      </c>
      <c r="C5" s="78"/>
      <c r="D5" s="78"/>
      <c r="E5" s="78"/>
      <c r="F5" s="78"/>
      <c r="G5" s="79"/>
    </row>
    <row r="6" spans="1:7" x14ac:dyDescent="0.15">
      <c r="A6" s="7"/>
      <c r="B6" s="8" t="s">
        <v>58</v>
      </c>
      <c r="C6" s="8" t="s">
        <v>22</v>
      </c>
      <c r="D6" s="7" t="s">
        <v>22</v>
      </c>
      <c r="E6" s="9" t="s">
        <v>22</v>
      </c>
      <c r="F6" s="9" t="s">
        <v>22</v>
      </c>
      <c r="G6" s="9"/>
    </row>
    <row r="7" spans="1:7" ht="22.5" x14ac:dyDescent="0.15">
      <c r="A7" s="7">
        <v>1</v>
      </c>
      <c r="B7" s="83" t="s">
        <v>63</v>
      </c>
      <c r="C7" s="83" t="s">
        <v>64</v>
      </c>
      <c r="D7" s="7" t="s">
        <v>27</v>
      </c>
      <c r="E7" s="9">
        <f>44.795*1.03</f>
        <v>46.138850000000005</v>
      </c>
      <c r="F7" s="9"/>
      <c r="G7" s="9">
        <f>E7*F7</f>
        <v>0</v>
      </c>
    </row>
    <row r="8" spans="1:7" x14ac:dyDescent="0.15">
      <c r="A8" s="7"/>
      <c r="B8" s="8" t="s">
        <v>59</v>
      </c>
      <c r="C8" s="8" t="s">
        <v>22</v>
      </c>
      <c r="D8" s="7" t="s">
        <v>22</v>
      </c>
      <c r="E8" s="9" t="s">
        <v>22</v>
      </c>
      <c r="F8" s="9"/>
      <c r="G8" s="9"/>
    </row>
    <row r="9" spans="1:7" ht="22.5" x14ac:dyDescent="0.15">
      <c r="A9" s="7">
        <v>2</v>
      </c>
      <c r="B9" s="83" t="s">
        <v>63</v>
      </c>
      <c r="C9" s="83" t="s">
        <v>64</v>
      </c>
      <c r="D9" s="7" t="s">
        <v>27</v>
      </c>
      <c r="E9" s="9">
        <f>55.547*1.03</f>
        <v>57.213409999999996</v>
      </c>
      <c r="F9" s="9"/>
      <c r="G9" s="9">
        <f t="shared" ref="G9:G13" si="0">E9*F9</f>
        <v>0</v>
      </c>
    </row>
    <row r="10" spans="1:7" ht="22.5" x14ac:dyDescent="0.15">
      <c r="A10" s="7">
        <v>3</v>
      </c>
      <c r="B10" s="8" t="s">
        <v>60</v>
      </c>
      <c r="C10" s="8" t="s">
        <v>61</v>
      </c>
      <c r="D10" s="7" t="s">
        <v>27</v>
      </c>
      <c r="E10" s="9">
        <f>229.239*1.03</f>
        <v>236.11617000000001</v>
      </c>
      <c r="F10" s="9"/>
      <c r="G10" s="9">
        <f t="shared" si="0"/>
        <v>0</v>
      </c>
    </row>
    <row r="11" spans="1:7" ht="21.95" customHeight="1" x14ac:dyDescent="0.15">
      <c r="A11" s="10" t="s">
        <v>43</v>
      </c>
      <c r="B11" s="80" t="s">
        <v>44</v>
      </c>
      <c r="C11" s="80"/>
      <c r="D11" s="58"/>
      <c r="E11" s="58"/>
      <c r="F11" s="58"/>
      <c r="G11" s="11">
        <f>SUM(G6:G10)</f>
        <v>0</v>
      </c>
    </row>
    <row r="12" spans="1:7" customFormat="1" ht="21.95" customHeight="1" x14ac:dyDescent="0.15">
      <c r="A12" s="60" t="s">
        <v>45</v>
      </c>
      <c r="B12" s="61"/>
      <c r="C12" s="61"/>
      <c r="D12" s="61"/>
      <c r="E12" s="61"/>
      <c r="F12" s="61"/>
      <c r="G12" s="62"/>
    </row>
    <row r="13" spans="1:7" customFormat="1" ht="21.95" customHeight="1" x14ac:dyDescent="0.15">
      <c r="A13" s="7">
        <v>1</v>
      </c>
      <c r="B13" s="7" t="s">
        <v>46</v>
      </c>
      <c r="C13" s="12" t="s">
        <v>47</v>
      </c>
      <c r="D13" s="7" t="s">
        <v>48</v>
      </c>
      <c r="E13" s="13">
        <v>1</v>
      </c>
      <c r="F13" s="13"/>
      <c r="G13" s="14">
        <f t="shared" si="0"/>
        <v>0</v>
      </c>
    </row>
    <row r="14" spans="1:7" customFormat="1" ht="21.95" customHeight="1" x14ac:dyDescent="0.15">
      <c r="A14" s="10" t="s">
        <v>49</v>
      </c>
      <c r="B14" s="80" t="s">
        <v>44</v>
      </c>
      <c r="C14" s="80"/>
      <c r="D14" s="58"/>
      <c r="E14" s="58"/>
      <c r="F14" s="58"/>
      <c r="G14" s="11">
        <f>SUM(G13)</f>
        <v>0</v>
      </c>
    </row>
    <row r="15" spans="1:7" ht="29.1" customHeight="1" x14ac:dyDescent="0.15">
      <c r="A15" s="10"/>
      <c r="B15" s="63" t="s">
        <v>50</v>
      </c>
      <c r="C15" s="63"/>
      <c r="D15" s="63"/>
      <c r="E15" s="63"/>
      <c r="F15" s="63"/>
      <c r="G15" s="63"/>
    </row>
    <row r="16" spans="1:7" x14ac:dyDescent="0.15">
      <c r="A16" s="7"/>
      <c r="B16" s="15" t="s">
        <v>51</v>
      </c>
      <c r="C16" s="16" t="s">
        <v>52</v>
      </c>
      <c r="D16" s="7" t="s">
        <v>9</v>
      </c>
      <c r="E16" s="17">
        <v>0.13</v>
      </c>
      <c r="F16" s="9">
        <f>G11</f>
        <v>0</v>
      </c>
      <c r="G16" s="9">
        <f>E16*F16</f>
        <v>0</v>
      </c>
    </row>
    <row r="17" spans="1:7" ht="18" customHeight="1" x14ac:dyDescent="0.15">
      <c r="A17" s="10" t="s">
        <v>49</v>
      </c>
      <c r="B17" s="80" t="s">
        <v>44</v>
      </c>
      <c r="C17" s="80"/>
      <c r="D17" s="58"/>
      <c r="E17" s="58"/>
      <c r="F17" s="58"/>
      <c r="G17" s="11">
        <f>SUM(G15:G16)</f>
        <v>0</v>
      </c>
    </row>
    <row r="18" spans="1:7" ht="30" customHeight="1" x14ac:dyDescent="0.15">
      <c r="A18" s="60" t="s">
        <v>62</v>
      </c>
      <c r="B18" s="81"/>
      <c r="C18" s="82"/>
      <c r="D18" s="10" t="s">
        <v>9</v>
      </c>
      <c r="E18" s="64">
        <f>G11+G14+G17</f>
        <v>0</v>
      </c>
      <c r="F18" s="65"/>
      <c r="G18" s="66"/>
    </row>
  </sheetData>
  <autoFilter ref="A3:G18"/>
  <mergeCells count="16">
    <mergeCell ref="A12:G12"/>
    <mergeCell ref="B14:F14"/>
    <mergeCell ref="B15:G15"/>
    <mergeCell ref="B17:F17"/>
    <mergeCell ref="A18:C18"/>
    <mergeCell ref="E18:G18"/>
    <mergeCell ref="A1:G1"/>
    <mergeCell ref="A2:G2"/>
    <mergeCell ref="F3:G3"/>
    <mergeCell ref="B5:G5"/>
    <mergeCell ref="B11:F11"/>
    <mergeCell ref="A3:A4"/>
    <mergeCell ref="B3:B4"/>
    <mergeCell ref="C3:C4"/>
    <mergeCell ref="D3:D4"/>
    <mergeCell ref="E3:E4"/>
  </mergeCells>
  <phoneticPr fontId="1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3-4期大堂瓷砖采购</vt:lpstr>
      <vt:lpstr>幼儿园办公室瓷砖采购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林佳铭</cp:lastModifiedBy>
  <dcterms:created xsi:type="dcterms:W3CDTF">2019-07-23T03:06:00Z</dcterms:created>
  <dcterms:modified xsi:type="dcterms:W3CDTF">2019-09-03T08:04:19Z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