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空调负荷表" sheetId="2" r:id="rId1"/>
    <sheet name="新风设备配置表" sheetId="3" r:id="rId2"/>
    <sheet name="除湿设备配置表" sheetId="4" r:id="rId3"/>
  </sheets>
  <definedNames>
    <definedName name="_xlnm._FilterDatabase" localSheetId="0" hidden="1">空调负荷表!$F$4:$F$38</definedName>
    <definedName name="_xlnm.Print_Area" localSheetId="0">空调负荷表!$A$1:$N$40</definedName>
    <definedName name="_xlnm.Print_Titles" localSheetId="0">空调负荷表!$1:$5</definedName>
    <definedName name="_xlnm.Print_Area" localSheetId="1">新风设备配置表!$A$1:$I$12</definedName>
    <definedName name="_xlnm.Print_Area" localSheetId="2">除湿设备配置表!$A$1:$H$4</definedName>
  </definedNames>
  <calcPr calcId="144525"/>
</workbook>
</file>

<file path=xl/sharedStrings.xml><?xml version="1.0" encoding="utf-8"?>
<sst xmlns="http://schemas.openxmlformats.org/spreadsheetml/2006/main" count="229" uniqueCount="144">
  <si>
    <t>负荷计算表</t>
  </si>
  <si>
    <t>项目名称：</t>
  </si>
  <si>
    <t>翠湖香山国际花园地块二海棠苑6栋101房空调新风除湿设备采购安装工程</t>
  </si>
  <si>
    <t>楼层</t>
  </si>
  <si>
    <t>区间</t>
  </si>
  <si>
    <r>
      <rPr>
        <sz val="11"/>
        <rFont val="Arial Unicode MS"/>
        <charset val="134"/>
      </rPr>
      <t>面积（m</t>
    </r>
    <r>
      <rPr>
        <vertAlign val="superscript"/>
        <sz val="11"/>
        <rFont val="Arial Unicode MS"/>
        <charset val="134"/>
      </rPr>
      <t>2</t>
    </r>
    <r>
      <rPr>
        <sz val="11"/>
        <rFont val="Arial Unicode MS"/>
        <charset val="134"/>
      </rPr>
      <t>）</t>
    </r>
  </si>
  <si>
    <t>设计负荷</t>
  </si>
  <si>
    <t>室内机设备选型</t>
  </si>
  <si>
    <t>实际容量</t>
  </si>
  <si>
    <t>单位面    积容量</t>
  </si>
  <si>
    <t>系统划分</t>
  </si>
  <si>
    <r>
      <rPr>
        <sz val="11"/>
        <rFont val="Arial Unicode MS"/>
        <charset val="134"/>
      </rPr>
      <t>w/m</t>
    </r>
    <r>
      <rPr>
        <vertAlign val="superscript"/>
        <sz val="11"/>
        <rFont val="Arial Unicode MS"/>
        <charset val="134"/>
      </rPr>
      <t>2</t>
    </r>
  </si>
  <si>
    <t>w</t>
  </si>
  <si>
    <t>拟选用设备型号</t>
  </si>
  <si>
    <t>设备样式</t>
  </si>
  <si>
    <t>控制方式</t>
  </si>
  <si>
    <t>台数</t>
  </si>
  <si>
    <t>单台容量</t>
  </si>
  <si>
    <t>总容量</t>
  </si>
  <si>
    <t>相当匹数</t>
  </si>
  <si>
    <t>HP</t>
  </si>
  <si>
    <t>负一层</t>
  </si>
  <si>
    <t>影音室</t>
  </si>
  <si>
    <t>FQDP71BVC</t>
  </si>
  <si>
    <t>超薄小巧</t>
  </si>
  <si>
    <t>有线</t>
  </si>
  <si>
    <t>KT1                      室外机型号RQCZQ16ABYN</t>
  </si>
  <si>
    <t>中餐厅</t>
  </si>
  <si>
    <t>FQSP71CAN</t>
  </si>
  <si>
    <t>中静压风管</t>
  </si>
  <si>
    <t>家政间</t>
  </si>
  <si>
    <t>FQDP25BVC</t>
  </si>
  <si>
    <t>卫生间1</t>
  </si>
  <si>
    <t>FJEBP22CA</t>
  </si>
  <si>
    <t>卫浴专用</t>
  </si>
  <si>
    <t>品茶区备用区</t>
  </si>
  <si>
    <t>FQDP63BVC</t>
  </si>
  <si>
    <t>中厨</t>
  </si>
  <si>
    <t>FJEKP22CA</t>
  </si>
  <si>
    <t>厨房专用</t>
  </si>
  <si>
    <t>麻将室</t>
  </si>
  <si>
    <t>FQSP22CAN</t>
  </si>
  <si>
    <t>健身区</t>
  </si>
  <si>
    <t>FQSP100CAN</t>
  </si>
  <si>
    <t>一层</t>
  </si>
  <si>
    <t>客厅</t>
  </si>
  <si>
    <t>藏品室</t>
  </si>
  <si>
    <t>FQSP36CAN</t>
  </si>
  <si>
    <t>KT2                      室外机型号RQCZQ16ABYN</t>
  </si>
  <si>
    <t>卫生间2</t>
  </si>
  <si>
    <t>客卧2</t>
  </si>
  <si>
    <t>FQRP36AAPN</t>
  </si>
  <si>
    <t>温湿平衡超薄</t>
  </si>
  <si>
    <t>卫生间3</t>
  </si>
  <si>
    <t>客卧1</t>
  </si>
  <si>
    <t>FQRP56AAPN</t>
  </si>
  <si>
    <t>更衣间</t>
  </si>
  <si>
    <t>FJECP22CA</t>
  </si>
  <si>
    <t>衣帽间专用</t>
  </si>
  <si>
    <t>卫生间4</t>
  </si>
  <si>
    <t>过道</t>
  </si>
  <si>
    <t>FQSP28CAN</t>
  </si>
  <si>
    <t>二层</t>
  </si>
  <si>
    <t>主卧</t>
  </si>
  <si>
    <t>FQRP63AAPN</t>
  </si>
  <si>
    <t>主卫</t>
  </si>
  <si>
    <t>男孩房</t>
  </si>
  <si>
    <t>FQRP40AAPN</t>
  </si>
  <si>
    <t>卫生间5</t>
  </si>
  <si>
    <t>女孩房</t>
  </si>
  <si>
    <t>卫生间6</t>
  </si>
  <si>
    <t>门厅上空</t>
  </si>
  <si>
    <t>楼梯间</t>
  </si>
  <si>
    <t>合计</t>
  </si>
  <si>
    <t>空调</t>
  </si>
  <si>
    <t>中央空调系列</t>
  </si>
  <si>
    <t>室内机  总容量</t>
  </si>
  <si>
    <t>室外机设备</t>
  </si>
  <si>
    <t>全新分歧器连接；室外机均为全直流变频技术；主机采用全封闭涡旋式压缩机；主机电脑板COOL-MAX液冷专利技术。</t>
  </si>
  <si>
    <t>电源</t>
  </si>
  <si>
    <t>室外机型号</t>
  </si>
  <si>
    <t>尺寸</t>
  </si>
  <si>
    <t>制冷量</t>
  </si>
  <si>
    <t>制热量</t>
  </si>
  <si>
    <t>运转音</t>
  </si>
  <si>
    <t>数量</t>
  </si>
  <si>
    <t>系统     超配率</t>
  </si>
  <si>
    <t>kW</t>
  </si>
  <si>
    <t>(H×W×D）mm</t>
  </si>
  <si>
    <t>dB</t>
  </si>
  <si>
    <t>台</t>
  </si>
  <si>
    <t>KT1</t>
  </si>
  <si>
    <t>金制VRV-N系列</t>
  </si>
  <si>
    <t>380V 3PH</t>
  </si>
  <si>
    <t>RQCZQ16ABYN</t>
  </si>
  <si>
    <t>1657×1240×765</t>
  </si>
  <si>
    <t>KT2</t>
  </si>
  <si>
    <t>以上数据根据国标《民用建筑供暖通风与空气调节设计规范》GB50736-2012。</t>
  </si>
  <si>
    <t>以上所有空调设备需配备适配智能化远程控制</t>
  </si>
  <si>
    <t>新风设备配置表</t>
  </si>
  <si>
    <t>FXDP22PPVC</t>
  </si>
  <si>
    <t>FXDP25PPVC</t>
  </si>
  <si>
    <t>FXDP28PPVC</t>
  </si>
  <si>
    <t>FXDP32PPVC</t>
  </si>
  <si>
    <t>FXDP36PPVC</t>
  </si>
  <si>
    <t>FXDP40NPVC</t>
  </si>
  <si>
    <t>FXDP45NPVC</t>
  </si>
  <si>
    <t>FXDP50MPVC</t>
  </si>
  <si>
    <t>FXDP56MPVC</t>
  </si>
  <si>
    <t>FXDP63MPVC</t>
  </si>
  <si>
    <t>FXDP71MPVC</t>
  </si>
  <si>
    <t>FXDP90KMVC</t>
  </si>
  <si>
    <t>FXDP140KMVC</t>
  </si>
  <si>
    <t>项目名称:</t>
  </si>
  <si>
    <t>房间名称</t>
  </si>
  <si>
    <t>空调面积</t>
  </si>
  <si>
    <t>人数</t>
  </si>
  <si>
    <t>人均新风量</t>
  </si>
  <si>
    <t>新风量</t>
  </si>
  <si>
    <t>全热交换器配置</t>
  </si>
  <si>
    <t>型号</t>
  </si>
  <si>
    <t>㎡</t>
  </si>
  <si>
    <t>m³/h</t>
  </si>
  <si>
    <t>VAM500GMVE</t>
  </si>
  <si>
    <t>收藏展示区+备用区+演奏区+吧台+品茶区</t>
  </si>
  <si>
    <t>抒写区</t>
  </si>
  <si>
    <t>VAM250GMVE</t>
  </si>
  <si>
    <t>总计</t>
  </si>
  <si>
    <t>除湿设备配置表</t>
  </si>
  <si>
    <t>序号</t>
  </si>
  <si>
    <t>品牌</t>
  </si>
  <si>
    <t>除湿量</t>
  </si>
  <si>
    <t>电压</t>
  </si>
  <si>
    <t>最大风量</t>
  </si>
  <si>
    <t>最大静电压</t>
  </si>
  <si>
    <t>管道接口</t>
  </si>
  <si>
    <t>单位输入功率除湿量</t>
  </si>
  <si>
    <t>霍尼韦尔/百朗/兰舍</t>
  </si>
  <si>
    <t>40-50L/day</t>
  </si>
  <si>
    <t>220V 50Hz</t>
  </si>
  <si>
    <t>360m³/h</t>
  </si>
  <si>
    <t>160Pa</t>
  </si>
  <si>
    <t>250mm</t>
  </si>
  <si>
    <t>2.29kg/（h×kw）</t>
  </si>
</sst>
</file>

<file path=xl/styles.xml><?xml version="1.0" encoding="utf-8"?>
<styleSheet xmlns="http://schemas.openxmlformats.org/spreadsheetml/2006/main">
  <numFmts count="10">
    <numFmt numFmtId="176" formatCode="0.00_);[Red]\(0.00\)"/>
    <numFmt numFmtId="42" formatCode="_ &quot;￥&quot;* #,##0_ ;_ &quot;￥&quot;* \-#,##0_ ;_ &quot;￥&quot;* &quot;-&quot;_ ;_ @_ "/>
    <numFmt numFmtId="177" formatCode="0.0_);[Red]\(0.0\)"/>
    <numFmt numFmtId="178" formatCode="yyyy&quot;年&quot;m&quot;月&quot;d&quot;日&quot;;@"/>
    <numFmt numFmtId="41" formatCode="_ * #,##0_ ;_ * \-#,##0_ ;_ * &quot;-&quot;_ ;_ @_ "/>
    <numFmt numFmtId="179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180" formatCode="0.00_ "/>
    <numFmt numFmtId="181" formatCode="0.0%"/>
  </numFmts>
  <fonts count="39">
    <font>
      <sz val="11"/>
      <color indexed="8"/>
      <name val="宋体"/>
      <charset val="134"/>
    </font>
    <font>
      <sz val="11"/>
      <color indexed="8"/>
      <name val="Arial Unicode MS"/>
      <charset val="134"/>
    </font>
    <font>
      <sz val="11"/>
      <color rgb="FFFF0000"/>
      <name val="Arial Unicode MS"/>
      <charset val="134"/>
    </font>
    <font>
      <sz val="14"/>
      <name val="华文细黑"/>
      <charset val="134"/>
    </font>
    <font>
      <sz val="9"/>
      <name val="华文细黑"/>
      <charset val="134"/>
    </font>
    <font>
      <sz val="12"/>
      <name val="华文细黑"/>
      <charset val="134"/>
    </font>
    <font>
      <b/>
      <sz val="22"/>
      <name val="黑体"/>
      <charset val="134"/>
    </font>
    <font>
      <b/>
      <sz val="12"/>
      <name val="华文细黑"/>
      <charset val="134"/>
    </font>
    <font>
      <b/>
      <sz val="14"/>
      <name val="华文细黑"/>
      <charset val="134"/>
    </font>
    <font>
      <b/>
      <sz val="36"/>
      <name val="黑体"/>
      <charset val="134"/>
    </font>
    <font>
      <sz val="11"/>
      <name val="华文细黑"/>
      <charset val="134"/>
    </font>
    <font>
      <sz val="14"/>
      <color indexed="10"/>
      <name val="华文细黑"/>
      <charset val="134"/>
    </font>
    <font>
      <sz val="11"/>
      <name val="Arial Unicode MS"/>
      <charset val="134"/>
    </font>
    <font>
      <b/>
      <sz val="11"/>
      <name val="Arial Unicode MS"/>
      <charset val="134"/>
    </font>
    <font>
      <sz val="11"/>
      <color indexed="8"/>
      <name val="华文新魏"/>
      <charset val="134"/>
    </font>
    <font>
      <sz val="11"/>
      <color indexed="8"/>
      <name val="方正舒体"/>
      <charset val="134"/>
    </font>
    <font>
      <sz val="10"/>
      <name val="Arial Unicode MS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1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5" borderId="2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4" borderId="21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4" borderId="23" applyNumberFormat="0" applyAlignment="0" applyProtection="0">
      <alignment vertical="center"/>
    </xf>
    <xf numFmtId="0" fontId="33" fillId="14" borderId="22" applyNumberFormat="0" applyAlignment="0" applyProtection="0">
      <alignment vertical="center"/>
    </xf>
    <xf numFmtId="0" fontId="36" fillId="30" borderId="27" applyNumberForma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17" fillId="0" borderId="0">
      <alignment vertical="center"/>
    </xf>
    <xf numFmtId="0" fontId="37" fillId="33" borderId="0" applyNumberFormat="0" applyBorder="0" applyAlignment="0" applyProtection="0">
      <alignment vertical="center"/>
    </xf>
    <xf numFmtId="0" fontId="17" fillId="0" borderId="0"/>
    <xf numFmtId="0" fontId="24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34" applyFont="1" applyAlignment="1" applyProtection="1">
      <alignment vertical="center"/>
      <protection hidden="1"/>
    </xf>
    <xf numFmtId="0" fontId="4" fillId="0" borderId="0" xfId="34" applyFont="1" applyAlignment="1" applyProtection="1">
      <alignment horizontal="center" vertical="center"/>
      <protection hidden="1"/>
    </xf>
    <xf numFmtId="177" fontId="4" fillId="0" borderId="0" xfId="34" applyNumberFormat="1" applyFont="1" applyAlignment="1" applyProtection="1">
      <alignment horizontal="center" vertical="center"/>
      <protection hidden="1"/>
    </xf>
    <xf numFmtId="0" fontId="5" fillId="0" borderId="0" xfId="34" applyFont="1" applyAlignment="1" applyProtection="1">
      <alignment horizontal="center" vertical="center"/>
      <protection hidden="1"/>
    </xf>
    <xf numFmtId="0" fontId="4" fillId="0" borderId="0" xfId="34" applyNumberFormat="1" applyFont="1" applyAlignment="1" applyProtection="1">
      <alignment horizontal="center" vertical="center"/>
      <protection hidden="1"/>
    </xf>
    <xf numFmtId="0" fontId="4" fillId="0" borderId="0" xfId="34" applyFont="1" applyAlignment="1" applyProtection="1">
      <alignment vertical="center"/>
      <protection hidden="1"/>
    </xf>
    <xf numFmtId="0" fontId="6" fillId="0" borderId="1" xfId="34" applyFont="1" applyFill="1" applyBorder="1" applyAlignment="1" applyProtection="1">
      <alignment horizontal="center"/>
      <protection hidden="1"/>
    </xf>
    <xf numFmtId="0" fontId="7" fillId="0" borderId="1" xfId="34" applyFont="1" applyFill="1" applyBorder="1" applyAlignment="1" applyProtection="1">
      <alignment horizontal="left" vertical="center"/>
      <protection hidden="1"/>
    </xf>
    <xf numFmtId="14" fontId="7" fillId="0" borderId="2" xfId="34" applyNumberFormat="1" applyFont="1" applyFill="1" applyBorder="1" applyAlignment="1" applyProtection="1">
      <alignment horizontal="left"/>
      <protection hidden="1"/>
    </xf>
    <xf numFmtId="14" fontId="7" fillId="0" borderId="3" xfId="34" applyNumberFormat="1" applyFont="1" applyFill="1" applyBorder="1" applyAlignment="1" applyProtection="1">
      <alignment horizontal="left"/>
      <protection hidden="1"/>
    </xf>
    <xf numFmtId="0" fontId="8" fillId="0" borderId="1" xfId="34" applyFont="1" applyBorder="1" applyAlignment="1" applyProtection="1">
      <alignment horizontal="center" vertical="center"/>
      <protection hidden="1"/>
    </xf>
    <xf numFmtId="0" fontId="8" fillId="0" borderId="1" xfId="34" applyFont="1" applyBorder="1" applyAlignment="1" applyProtection="1">
      <alignment horizontal="center" vertical="center" wrapText="1"/>
      <protection hidden="1"/>
    </xf>
    <xf numFmtId="177" fontId="8" fillId="0" borderId="1" xfId="34" applyNumberFormat="1" applyFont="1" applyBorder="1" applyAlignment="1" applyProtection="1">
      <alignment horizontal="center" vertical="center" wrapText="1"/>
      <protection hidden="1"/>
    </xf>
    <xf numFmtId="38" fontId="8" fillId="0" borderId="4" xfId="34" applyNumberFormat="1" applyFont="1" applyBorder="1" applyAlignment="1" applyProtection="1">
      <alignment horizontal="center" vertical="center"/>
      <protection hidden="1"/>
    </xf>
    <xf numFmtId="38" fontId="8" fillId="0" borderId="1" xfId="34" applyNumberFormat="1" applyFont="1" applyBorder="1" applyAlignment="1" applyProtection="1">
      <alignment horizontal="center" vertical="center"/>
      <protection hidden="1"/>
    </xf>
    <xf numFmtId="0" fontId="8" fillId="0" borderId="1" xfId="34" applyFont="1" applyFill="1" applyBorder="1" applyAlignment="1" applyProtection="1">
      <alignment horizontal="center" vertical="center"/>
      <protection hidden="1"/>
    </xf>
    <xf numFmtId="38" fontId="8" fillId="0" borderId="5" xfId="34" applyNumberFormat="1" applyFont="1" applyBorder="1" applyAlignment="1" applyProtection="1">
      <alignment horizontal="center" vertical="center"/>
      <protection hidden="1"/>
    </xf>
    <xf numFmtId="177" fontId="8" fillId="0" borderId="1" xfId="34" applyNumberFormat="1" applyFont="1" applyBorder="1" applyAlignment="1" applyProtection="1">
      <alignment horizontal="center" vertical="center"/>
      <protection hidden="1"/>
    </xf>
    <xf numFmtId="38" fontId="8" fillId="0" borderId="6" xfId="34" applyNumberFormat="1" applyFont="1" applyBorder="1" applyAlignment="1" applyProtection="1">
      <alignment horizontal="center" vertical="center"/>
      <protection hidden="1"/>
    </xf>
    <xf numFmtId="0" fontId="3" fillId="0" borderId="1" xfId="34" applyFont="1" applyBorder="1" applyAlignment="1" applyProtection="1">
      <alignment horizontal="center" vertical="center" wrapText="1"/>
      <protection hidden="1"/>
    </xf>
    <xf numFmtId="177" fontId="3" fillId="0" borderId="1" xfId="34" applyNumberFormat="1" applyFont="1" applyBorder="1" applyAlignment="1" applyProtection="1">
      <alignment horizontal="center" vertical="center"/>
      <protection hidden="1"/>
    </xf>
    <xf numFmtId="38" fontId="3" fillId="2" borderId="1" xfId="34" applyNumberFormat="1" applyFont="1" applyFill="1" applyBorder="1" applyAlignment="1" applyProtection="1">
      <alignment horizontal="center" vertical="center"/>
      <protection hidden="1"/>
    </xf>
    <xf numFmtId="0" fontId="3" fillId="0" borderId="1" xfId="34" applyFont="1" applyFill="1" applyBorder="1" applyAlignment="1" applyProtection="1">
      <alignment horizontal="center" vertical="center"/>
      <protection hidden="1"/>
    </xf>
    <xf numFmtId="38" fontId="3" fillId="0" borderId="1" xfId="34" applyNumberFormat="1" applyFont="1" applyBorder="1" applyAlignment="1" applyProtection="1">
      <alignment horizontal="center" vertical="center"/>
      <protection hidden="1"/>
    </xf>
    <xf numFmtId="0" fontId="3" fillId="0" borderId="1" xfId="34" applyFont="1" applyBorder="1" applyAlignment="1" applyProtection="1">
      <alignment horizontal="center" vertical="center"/>
      <protection hidden="1"/>
    </xf>
    <xf numFmtId="179" fontId="3" fillId="0" borderId="1" xfId="34" applyNumberFormat="1" applyFont="1" applyBorder="1" applyAlignment="1" applyProtection="1">
      <alignment horizontal="center" vertical="center"/>
      <protection hidden="1"/>
    </xf>
    <xf numFmtId="38" fontId="2" fillId="0" borderId="1" xfId="34" applyNumberFormat="1" applyFont="1" applyBorder="1" applyAlignment="1" applyProtection="1">
      <alignment horizontal="center" vertical="center"/>
      <protection hidden="1"/>
    </xf>
    <xf numFmtId="0" fontId="3" fillId="0" borderId="1" xfId="34" applyFont="1" applyFill="1" applyBorder="1" applyAlignment="1" applyProtection="1">
      <alignment horizontal="center" vertical="center" wrapText="1"/>
      <protection hidden="1"/>
    </xf>
    <xf numFmtId="0" fontId="4" fillId="0" borderId="0" xfId="34" applyFont="1" applyBorder="1" applyAlignment="1" applyProtection="1">
      <alignment horizontal="center" vertical="center"/>
      <protection hidden="1"/>
    </xf>
    <xf numFmtId="177" fontId="4" fillId="0" borderId="0" xfId="34" applyNumberFormat="1" applyFont="1" applyBorder="1" applyAlignment="1" applyProtection="1">
      <alignment horizontal="center" vertical="center"/>
      <protection hidden="1"/>
    </xf>
    <xf numFmtId="0" fontId="5" fillId="0" borderId="0" xfId="34" applyFont="1" applyBorder="1" applyAlignment="1" applyProtection="1">
      <alignment horizontal="center" vertical="center"/>
      <protection hidden="1"/>
    </xf>
    <xf numFmtId="177" fontId="2" fillId="0" borderId="0" xfId="34" applyNumberFormat="1" applyFont="1" applyBorder="1" applyAlignment="1" applyProtection="1">
      <alignment horizontal="center" vertical="center"/>
      <protection hidden="1"/>
    </xf>
    <xf numFmtId="177" fontId="2" fillId="0" borderId="0" xfId="34" applyNumberFormat="1" applyFont="1" applyAlignment="1" applyProtection="1">
      <alignment horizontal="center" vertical="center"/>
      <protection hidden="1"/>
    </xf>
    <xf numFmtId="0" fontId="9" fillId="0" borderId="0" xfId="34" applyFont="1" applyFill="1" applyBorder="1" applyAlignment="1" applyProtection="1">
      <alignment horizontal="distributed" indent="15"/>
      <protection hidden="1"/>
    </xf>
    <xf numFmtId="14" fontId="7" fillId="0" borderId="7" xfId="34" applyNumberFormat="1" applyFont="1" applyFill="1" applyBorder="1" applyAlignment="1" applyProtection="1">
      <alignment horizontal="left"/>
      <protection hidden="1"/>
    </xf>
    <xf numFmtId="0" fontId="5" fillId="0" borderId="0" xfId="48" applyFont="1" applyBorder="1" applyAlignment="1" applyProtection="1">
      <alignment horizontal="left" vertical="center"/>
      <protection hidden="1"/>
    </xf>
    <xf numFmtId="38" fontId="10" fillId="0" borderId="0" xfId="34" applyNumberFormat="1" applyFont="1" applyFill="1" applyAlignment="1" applyProtection="1">
      <alignment horizontal="center" vertical="center"/>
      <protection hidden="1"/>
    </xf>
    <xf numFmtId="0" fontId="8" fillId="0" borderId="0" xfId="34" applyFont="1" applyFill="1" applyBorder="1" applyAlignment="1" applyProtection="1">
      <alignment horizontal="center" vertical="center"/>
      <protection hidden="1"/>
    </xf>
    <xf numFmtId="0" fontId="11" fillId="0" borderId="0" xfId="34" applyFont="1" applyFill="1" applyBorder="1" applyAlignment="1" applyProtection="1">
      <alignment horizontal="center" vertical="center"/>
      <protection hidden="1"/>
    </xf>
    <xf numFmtId="0" fontId="8" fillId="0" borderId="1" xfId="34" applyNumberFormat="1" applyFont="1" applyFill="1" applyBorder="1" applyAlignment="1" applyProtection="1">
      <alignment horizontal="center" vertical="center" wrapText="1"/>
      <protection hidden="1"/>
    </xf>
    <xf numFmtId="38" fontId="3" fillId="0" borderId="0" xfId="34" applyNumberFormat="1" applyFont="1" applyFill="1" applyBorder="1" applyAlignment="1" applyProtection="1">
      <alignment horizontal="center" vertical="center"/>
      <protection hidden="1"/>
    </xf>
    <xf numFmtId="0" fontId="3" fillId="0" borderId="0" xfId="34" applyFont="1" applyFill="1" applyBorder="1" applyAlignment="1" applyProtection="1">
      <alignment horizontal="center" vertical="center"/>
      <protection hidden="1"/>
    </xf>
    <xf numFmtId="0" fontId="3" fillId="0" borderId="0" xfId="34" applyFont="1" applyFill="1" applyAlignment="1" applyProtection="1">
      <alignment horizontal="center" vertical="center"/>
      <protection hidden="1"/>
    </xf>
    <xf numFmtId="180" fontId="8" fillId="0" borderId="0" xfId="34" applyNumberFormat="1" applyFont="1" applyFill="1" applyBorder="1" applyAlignment="1" applyProtection="1">
      <alignment horizontal="center" vertical="center"/>
      <protection hidden="1"/>
    </xf>
    <xf numFmtId="0" fontId="3" fillId="0" borderId="0" xfId="34" applyFont="1" applyBorder="1" applyAlignment="1" applyProtection="1">
      <alignment vertical="center"/>
      <protection hidden="1"/>
    </xf>
    <xf numFmtId="0" fontId="3" fillId="0" borderId="1" xfId="34" applyNumberFormat="1" applyFont="1" applyFill="1" applyBorder="1" applyAlignment="1" applyProtection="1">
      <alignment horizontal="center" vertical="center" wrapText="1"/>
      <protection hidden="1"/>
    </xf>
    <xf numFmtId="180" fontId="3" fillId="0" borderId="0" xfId="34" applyNumberFormat="1" applyFont="1" applyFill="1" applyBorder="1" applyAlignment="1" applyProtection="1">
      <alignment horizontal="center" vertical="center"/>
      <protection hidden="1"/>
    </xf>
    <xf numFmtId="0" fontId="5" fillId="0" borderId="1" xfId="34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34" applyNumberFormat="1" applyFont="1" applyBorder="1" applyAlignment="1" applyProtection="1">
      <alignment horizontal="center" vertical="center"/>
      <protection hidden="1"/>
    </xf>
    <xf numFmtId="0" fontId="4" fillId="0" borderId="0" xfId="34" applyFont="1" applyBorder="1" applyAlignment="1" applyProtection="1">
      <alignment vertical="center"/>
      <protection hidden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12" fillId="3" borderId="8" xfId="56" applyFont="1" applyFill="1" applyBorder="1" applyAlignment="1">
      <alignment horizontal="center" vertical="center"/>
    </xf>
    <xf numFmtId="0" fontId="12" fillId="3" borderId="9" xfId="56" applyFont="1" applyFill="1" applyBorder="1" applyAlignment="1">
      <alignment horizontal="center" vertical="center" wrapText="1"/>
    </xf>
    <xf numFmtId="0" fontId="12" fillId="3" borderId="9" xfId="56" applyFont="1" applyFill="1" applyBorder="1" applyAlignment="1">
      <alignment horizontal="center" vertical="center"/>
    </xf>
    <xf numFmtId="0" fontId="12" fillId="3" borderId="10" xfId="56" applyFont="1" applyFill="1" applyBorder="1" applyAlignment="1">
      <alignment horizontal="center" vertical="center"/>
    </xf>
    <xf numFmtId="0" fontId="12" fillId="3" borderId="1" xfId="56" applyFont="1" applyFill="1" applyBorder="1" applyAlignment="1">
      <alignment horizontal="center" vertical="center" wrapText="1"/>
    </xf>
    <xf numFmtId="0" fontId="12" fillId="3" borderId="1" xfId="56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177" fontId="12" fillId="2" borderId="1" xfId="0" applyNumberFormat="1" applyFont="1" applyFill="1" applyBorder="1" applyAlignment="1">
      <alignment horizontal="center" vertical="center"/>
    </xf>
    <xf numFmtId="179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vertical="center"/>
    </xf>
    <xf numFmtId="0" fontId="13" fillId="2" borderId="12" xfId="0" applyFont="1" applyFill="1" applyBorder="1" applyAlignment="1">
      <alignment vertical="center"/>
    </xf>
    <xf numFmtId="177" fontId="12" fillId="2" borderId="12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vertical="center"/>
    </xf>
    <xf numFmtId="179" fontId="12" fillId="2" borderId="12" xfId="0" applyNumberFormat="1" applyFont="1" applyFill="1" applyBorder="1">
      <alignment vertical="center"/>
    </xf>
    <xf numFmtId="176" fontId="12" fillId="2" borderId="12" xfId="0" applyNumberFormat="1" applyFont="1" applyFill="1" applyBorder="1" applyAlignment="1">
      <alignment vertical="center"/>
    </xf>
    <xf numFmtId="0" fontId="12" fillId="2" borderId="12" xfId="0" applyFont="1" applyFill="1" applyBorder="1" applyAlignment="1">
      <alignment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179" fontId="12" fillId="3" borderId="9" xfId="0" applyNumberFormat="1" applyFont="1" applyFill="1" applyBorder="1" applyAlignment="1">
      <alignment horizontal="center" vertical="center" wrapText="1"/>
    </xf>
    <xf numFmtId="179" fontId="12" fillId="3" borderId="9" xfId="0" applyNumberFormat="1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179" fontId="12" fillId="3" borderId="1" xfId="0" applyNumberFormat="1" applyFont="1" applyFill="1" applyBorder="1" applyAlignment="1">
      <alignment horizontal="center" vertical="center" wrapText="1"/>
    </xf>
    <xf numFmtId="179" fontId="12" fillId="3" borderId="13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79" fontId="12" fillId="3" borderId="1" xfId="0" applyNumberFormat="1" applyFont="1" applyFill="1" applyBorder="1" applyAlignment="1">
      <alignment horizontal="center" vertical="center"/>
    </xf>
    <xf numFmtId="179" fontId="12" fillId="3" borderId="14" xfId="0" applyNumberFormat="1" applyFont="1" applyFill="1" applyBorder="1" applyAlignment="1">
      <alignment vertical="center" wrapText="1"/>
    </xf>
    <xf numFmtId="179" fontId="12" fillId="3" borderId="14" xfId="0" applyNumberFormat="1" applyFont="1" applyFill="1" applyBorder="1" applyAlignment="1">
      <alignment horizontal="center" vertical="center" wrapText="1"/>
    </xf>
    <xf numFmtId="179" fontId="12" fillId="2" borderId="2" xfId="0" applyNumberFormat="1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176" fontId="12" fillId="2" borderId="12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178" fontId="15" fillId="2" borderId="16" xfId="0" applyNumberFormat="1" applyFont="1" applyFill="1" applyBorder="1" applyAlignment="1">
      <alignment vertical="center"/>
    </xf>
    <xf numFmtId="1" fontId="12" fillId="3" borderId="17" xfId="56" applyNumberFormat="1" applyFont="1" applyFill="1" applyBorder="1" applyAlignment="1">
      <alignment horizontal="center" vertical="center"/>
    </xf>
    <xf numFmtId="1" fontId="12" fillId="3" borderId="18" xfId="56" applyNumberFormat="1" applyFont="1" applyFill="1" applyBorder="1" applyAlignment="1">
      <alignment horizontal="center" vertical="center"/>
    </xf>
    <xf numFmtId="179" fontId="12" fillId="2" borderId="1" xfId="0" applyNumberFormat="1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 wrapText="1"/>
    </xf>
    <xf numFmtId="179" fontId="12" fillId="2" borderId="12" xfId="0" applyNumberFormat="1" applyFont="1" applyFill="1" applyBorder="1" applyAlignment="1">
      <alignment horizontal="center" vertical="center"/>
    </xf>
    <xf numFmtId="178" fontId="15" fillId="2" borderId="12" xfId="0" applyNumberFormat="1" applyFont="1" applyFill="1" applyBorder="1" applyAlignment="1">
      <alignment horizontal="center" vertical="center"/>
    </xf>
    <xf numFmtId="178" fontId="15" fillId="2" borderId="19" xfId="0" applyNumberFormat="1" applyFont="1" applyFill="1" applyBorder="1" applyAlignment="1">
      <alignment horizontal="center" vertical="center"/>
    </xf>
    <xf numFmtId="179" fontId="16" fillId="3" borderId="9" xfId="0" applyNumberFormat="1" applyFont="1" applyFill="1" applyBorder="1" applyAlignment="1">
      <alignment horizontal="center" vertical="center" wrapText="1"/>
    </xf>
    <xf numFmtId="179" fontId="16" fillId="3" borderId="17" xfId="0" applyNumberFormat="1" applyFont="1" applyFill="1" applyBorder="1" applyAlignment="1">
      <alignment horizontal="center" vertical="center" wrapText="1"/>
    </xf>
    <xf numFmtId="177" fontId="12" fillId="3" borderId="1" xfId="0" applyNumberFormat="1" applyFont="1" applyFill="1" applyBorder="1" applyAlignment="1">
      <alignment horizontal="center" vertical="center"/>
    </xf>
    <xf numFmtId="177" fontId="12" fillId="3" borderId="1" xfId="0" applyNumberFormat="1" applyFont="1" applyFill="1" applyBorder="1" applyAlignment="1">
      <alignment horizontal="center" vertical="center" wrapText="1"/>
    </xf>
    <xf numFmtId="179" fontId="16" fillId="3" borderId="1" xfId="0" applyNumberFormat="1" applyFont="1" applyFill="1" applyBorder="1" applyAlignment="1">
      <alignment horizontal="center" vertical="center" wrapText="1"/>
    </xf>
    <xf numFmtId="179" fontId="16" fillId="3" borderId="18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vertical="center"/>
    </xf>
    <xf numFmtId="181" fontId="12" fillId="2" borderId="1" xfId="0" applyNumberFormat="1" applyFont="1" applyFill="1" applyBorder="1" applyAlignment="1">
      <alignment horizontal="center" vertical="center"/>
    </xf>
    <xf numFmtId="181" fontId="12" fillId="2" borderId="12" xfId="0" applyNumberFormat="1" applyFont="1" applyFill="1" applyBorder="1" applyAlignment="1">
      <alignment horizontal="center" vertical="center"/>
    </xf>
    <xf numFmtId="179" fontId="16" fillId="3" borderId="12" xfId="0" applyNumberFormat="1" applyFont="1" applyFill="1" applyBorder="1" applyAlignment="1">
      <alignment horizontal="center" vertical="center" wrapText="1"/>
    </xf>
    <xf numFmtId="179" fontId="16" fillId="3" borderId="19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 2_横街1号0227(材料）" xfId="32"/>
    <cellStyle name="好" xfId="33" builtinId="26"/>
    <cellStyle name="常规_05年空调方案样板1.48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_Sheet1" xfId="5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571500</xdr:colOff>
      <xdr:row>0</xdr:row>
      <xdr:rowOff>2540</xdr:rowOff>
    </xdr:from>
    <xdr:ext cx="628650" cy="273685"/>
    <xdr:sp>
      <xdr:nvSpPr>
        <xdr:cNvPr id="2" name="TextBox 1"/>
        <xdr:cNvSpPr txBox="1"/>
      </xdr:nvSpPr>
      <xdr:spPr>
        <a:xfrm>
          <a:off x="7534275" y="2540"/>
          <a:ext cx="6286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view="pageBreakPreview" zoomScaleNormal="100" zoomScaleSheetLayoutView="100" topLeftCell="A25" workbookViewId="0">
      <selection activeCell="E22" sqref="E22"/>
    </sheetView>
  </sheetViews>
  <sheetFormatPr defaultColWidth="9" defaultRowHeight="13.5"/>
  <cols>
    <col min="1" max="1" width="9.5" style="56" customWidth="1"/>
    <col min="2" max="2" width="11.75" style="56" customWidth="1"/>
    <col min="3" max="3" width="7.625" style="56" customWidth="1"/>
    <col min="4" max="4" width="6.625" style="56" customWidth="1"/>
    <col min="5" max="5" width="9.5" style="56" customWidth="1"/>
    <col min="6" max="7" width="15" style="56" customWidth="1"/>
    <col min="8" max="8" width="8.75" style="56" customWidth="1"/>
    <col min="9" max="9" width="7.625" style="56" customWidth="1"/>
    <col min="10" max="13" width="8.125" style="56" customWidth="1"/>
    <col min="14" max="14" width="16.125" style="56" customWidth="1"/>
    <col min="15" max="16384" width="9" style="56"/>
  </cols>
  <sheetData>
    <row r="1" ht="22.5" customHeight="1" spans="2:14">
      <c r="B1" s="2"/>
      <c r="C1" s="2"/>
      <c r="D1" s="2"/>
      <c r="E1" s="2"/>
      <c r="F1" s="2"/>
      <c r="G1" s="57" t="s">
        <v>0</v>
      </c>
      <c r="H1" s="57"/>
      <c r="I1" s="2"/>
      <c r="J1" s="2"/>
      <c r="L1" s="99"/>
      <c r="M1" s="2"/>
      <c r="N1" s="100"/>
    </row>
    <row r="2" ht="22.5" customHeight="1" spans="1:14">
      <c r="A2" s="2" t="s">
        <v>1</v>
      </c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99"/>
      <c r="M2" s="101"/>
      <c r="N2" s="101"/>
    </row>
    <row r="3" ht="16.5" customHeight="1" spans="1:14">
      <c r="A3" s="58" t="s">
        <v>3</v>
      </c>
      <c r="B3" s="59" t="s">
        <v>4</v>
      </c>
      <c r="C3" s="59" t="s">
        <v>5</v>
      </c>
      <c r="D3" s="60" t="s">
        <v>6</v>
      </c>
      <c r="E3" s="60"/>
      <c r="F3" s="60" t="s">
        <v>7</v>
      </c>
      <c r="G3" s="60"/>
      <c r="H3" s="60"/>
      <c r="I3" s="60"/>
      <c r="J3" s="60" t="s">
        <v>8</v>
      </c>
      <c r="K3" s="60"/>
      <c r="L3" s="60"/>
      <c r="M3" s="59" t="s">
        <v>9</v>
      </c>
      <c r="N3" s="102" t="s">
        <v>10</v>
      </c>
    </row>
    <row r="4" ht="16.5" spans="1:14">
      <c r="A4" s="61"/>
      <c r="B4" s="62"/>
      <c r="C4" s="62"/>
      <c r="D4" s="63" t="s">
        <v>11</v>
      </c>
      <c r="E4" s="63" t="s">
        <v>12</v>
      </c>
      <c r="F4" s="63" t="s">
        <v>13</v>
      </c>
      <c r="G4" s="63" t="s">
        <v>14</v>
      </c>
      <c r="H4" s="62" t="s">
        <v>15</v>
      </c>
      <c r="I4" s="63" t="s">
        <v>16</v>
      </c>
      <c r="J4" s="63" t="s">
        <v>17</v>
      </c>
      <c r="K4" s="63" t="s">
        <v>18</v>
      </c>
      <c r="L4" s="63" t="s">
        <v>19</v>
      </c>
      <c r="M4" s="62"/>
      <c r="N4" s="103"/>
    </row>
    <row r="5" ht="17.25" spans="1:14">
      <c r="A5" s="61"/>
      <c r="B5" s="62"/>
      <c r="C5" s="62"/>
      <c r="D5" s="63"/>
      <c r="E5" s="63"/>
      <c r="F5" s="63"/>
      <c r="G5" s="63"/>
      <c r="H5" s="62"/>
      <c r="I5" s="63"/>
      <c r="J5" s="63" t="s">
        <v>12</v>
      </c>
      <c r="K5" s="63" t="s">
        <v>12</v>
      </c>
      <c r="L5" s="63" t="s">
        <v>20</v>
      </c>
      <c r="M5" s="63" t="s">
        <v>11</v>
      </c>
      <c r="N5" s="103"/>
    </row>
    <row r="6" ht="20.25" customHeight="1" spans="1:14">
      <c r="A6" s="64" t="s">
        <v>21</v>
      </c>
      <c r="B6" s="65" t="s">
        <v>22</v>
      </c>
      <c r="C6" s="66">
        <v>30</v>
      </c>
      <c r="D6" s="67">
        <v>220</v>
      </c>
      <c r="E6" s="67">
        <f t="shared" ref="E6:E17" si="0">D6*C6</f>
        <v>6600</v>
      </c>
      <c r="F6" s="68" t="s">
        <v>23</v>
      </c>
      <c r="G6" s="69" t="s">
        <v>24</v>
      </c>
      <c r="H6" s="69" t="s">
        <v>25</v>
      </c>
      <c r="I6" s="104">
        <v>1</v>
      </c>
      <c r="J6" s="67">
        <v>7100</v>
      </c>
      <c r="K6" s="67">
        <f t="shared" ref="K6:K17" si="1">J6*I6</f>
        <v>7100</v>
      </c>
      <c r="L6" s="66">
        <f t="shared" ref="L6:L17" si="2">K6/2500</f>
        <v>2.84</v>
      </c>
      <c r="M6" s="67">
        <f t="shared" ref="M6:M17" si="3">K6/C6</f>
        <v>236.666666666667</v>
      </c>
      <c r="N6" s="105" t="s">
        <v>26</v>
      </c>
    </row>
    <row r="7" ht="20.25" customHeight="1" spans="1:14">
      <c r="A7" s="64"/>
      <c r="B7" s="70" t="s">
        <v>27</v>
      </c>
      <c r="C7" s="66">
        <v>25.6</v>
      </c>
      <c r="D7" s="67">
        <v>250</v>
      </c>
      <c r="E7" s="67">
        <f t="shared" si="0"/>
        <v>6400</v>
      </c>
      <c r="F7" s="68" t="s">
        <v>28</v>
      </c>
      <c r="G7" s="69" t="s">
        <v>29</v>
      </c>
      <c r="H7" s="69" t="s">
        <v>25</v>
      </c>
      <c r="I7" s="104">
        <v>1</v>
      </c>
      <c r="J7" s="67">
        <v>6300</v>
      </c>
      <c r="K7" s="67">
        <f t="shared" si="1"/>
        <v>6300</v>
      </c>
      <c r="L7" s="66">
        <f t="shared" si="2"/>
        <v>2.52</v>
      </c>
      <c r="M7" s="67">
        <f t="shared" si="3"/>
        <v>246.09375</v>
      </c>
      <c r="N7" s="105"/>
    </row>
    <row r="8" ht="20.25" customHeight="1" spans="1:14">
      <c r="A8" s="64"/>
      <c r="B8" s="70" t="s">
        <v>30</v>
      </c>
      <c r="C8" s="66">
        <v>13</v>
      </c>
      <c r="D8" s="67">
        <v>200</v>
      </c>
      <c r="E8" s="67">
        <f t="shared" si="0"/>
        <v>2600</v>
      </c>
      <c r="F8" s="68" t="s">
        <v>31</v>
      </c>
      <c r="G8" s="69" t="s">
        <v>24</v>
      </c>
      <c r="H8" s="69" t="s">
        <v>25</v>
      </c>
      <c r="I8" s="104">
        <v>1</v>
      </c>
      <c r="J8" s="67">
        <v>2500</v>
      </c>
      <c r="K8" s="67">
        <f t="shared" si="1"/>
        <v>2500</v>
      </c>
      <c r="L8" s="66">
        <f t="shared" si="2"/>
        <v>1</v>
      </c>
      <c r="M8" s="67">
        <f t="shared" si="3"/>
        <v>192.307692307692</v>
      </c>
      <c r="N8" s="105"/>
    </row>
    <row r="9" ht="20.25" customHeight="1" spans="1:14">
      <c r="A9" s="64"/>
      <c r="B9" s="70" t="s">
        <v>32</v>
      </c>
      <c r="C9" s="66">
        <v>6</v>
      </c>
      <c r="D9" s="67">
        <v>200</v>
      </c>
      <c r="E9" s="67">
        <f t="shared" si="0"/>
        <v>1200</v>
      </c>
      <c r="F9" s="68" t="s">
        <v>33</v>
      </c>
      <c r="G9" s="69" t="s">
        <v>34</v>
      </c>
      <c r="H9" s="69" t="s">
        <v>25</v>
      </c>
      <c r="I9" s="104">
        <v>1</v>
      </c>
      <c r="J9" s="67">
        <v>1950</v>
      </c>
      <c r="K9" s="67">
        <f t="shared" si="1"/>
        <v>1950</v>
      </c>
      <c r="L9" s="66">
        <f t="shared" si="2"/>
        <v>0.78</v>
      </c>
      <c r="M9" s="67">
        <f t="shared" si="3"/>
        <v>325</v>
      </c>
      <c r="N9" s="105"/>
    </row>
    <row r="10" ht="20.25" customHeight="1" spans="1:14">
      <c r="A10" s="64"/>
      <c r="B10" s="70" t="s">
        <v>35</v>
      </c>
      <c r="C10" s="66">
        <v>61.5</v>
      </c>
      <c r="D10" s="67">
        <v>220</v>
      </c>
      <c r="E10" s="67">
        <f t="shared" si="0"/>
        <v>13530</v>
      </c>
      <c r="F10" s="68" t="s">
        <v>36</v>
      </c>
      <c r="G10" s="69" t="s">
        <v>24</v>
      </c>
      <c r="H10" s="69" t="s">
        <v>25</v>
      </c>
      <c r="I10" s="104">
        <v>2</v>
      </c>
      <c r="J10" s="67">
        <v>6300</v>
      </c>
      <c r="K10" s="67">
        <f t="shared" si="1"/>
        <v>12600</v>
      </c>
      <c r="L10" s="66">
        <f t="shared" si="2"/>
        <v>5.04</v>
      </c>
      <c r="M10" s="67">
        <f t="shared" si="3"/>
        <v>204.878048780488</v>
      </c>
      <c r="N10" s="105"/>
    </row>
    <row r="11" ht="20.25" customHeight="1" spans="1:14">
      <c r="A11" s="64"/>
      <c r="B11" s="70" t="s">
        <v>37</v>
      </c>
      <c r="C11" s="66">
        <v>9.7</v>
      </c>
      <c r="D11" s="67">
        <v>250</v>
      </c>
      <c r="E11" s="67">
        <f t="shared" si="0"/>
        <v>2425</v>
      </c>
      <c r="F11" s="68" t="s">
        <v>38</v>
      </c>
      <c r="G11" s="69" t="s">
        <v>39</v>
      </c>
      <c r="H11" s="69" t="s">
        <v>25</v>
      </c>
      <c r="I11" s="104">
        <v>1</v>
      </c>
      <c r="J11" s="67">
        <v>3200</v>
      </c>
      <c r="K11" s="67">
        <f t="shared" si="1"/>
        <v>3200</v>
      </c>
      <c r="L11" s="66">
        <f t="shared" si="2"/>
        <v>1.28</v>
      </c>
      <c r="M11" s="67">
        <f t="shared" si="3"/>
        <v>329.896907216495</v>
      </c>
      <c r="N11" s="105"/>
    </row>
    <row r="12" ht="20.25" customHeight="1" spans="1:14">
      <c r="A12" s="64"/>
      <c r="B12" s="70" t="s">
        <v>40</v>
      </c>
      <c r="C12" s="66">
        <v>8.1</v>
      </c>
      <c r="D12" s="67">
        <v>280</v>
      </c>
      <c r="E12" s="67">
        <f t="shared" si="0"/>
        <v>2268</v>
      </c>
      <c r="F12" s="71" t="s">
        <v>41</v>
      </c>
      <c r="G12" s="69" t="s">
        <v>29</v>
      </c>
      <c r="H12" s="69" t="s">
        <v>25</v>
      </c>
      <c r="I12" s="104">
        <v>1</v>
      </c>
      <c r="J12" s="67">
        <v>2200</v>
      </c>
      <c r="K12" s="67">
        <f t="shared" si="1"/>
        <v>2200</v>
      </c>
      <c r="L12" s="66">
        <f t="shared" si="2"/>
        <v>0.88</v>
      </c>
      <c r="M12" s="67">
        <f t="shared" si="3"/>
        <v>271.604938271605</v>
      </c>
      <c r="N12" s="105"/>
    </row>
    <row r="13" ht="20.25" customHeight="1" spans="1:14">
      <c r="A13" s="64"/>
      <c r="B13" s="70" t="s">
        <v>42</v>
      </c>
      <c r="C13" s="66">
        <v>49</v>
      </c>
      <c r="D13" s="67">
        <v>220</v>
      </c>
      <c r="E13" s="67">
        <f t="shared" si="0"/>
        <v>10780</v>
      </c>
      <c r="F13" s="68" t="s">
        <v>43</v>
      </c>
      <c r="G13" s="69" t="s">
        <v>29</v>
      </c>
      <c r="H13" s="69" t="s">
        <v>25</v>
      </c>
      <c r="I13" s="104">
        <v>1</v>
      </c>
      <c r="J13" s="67">
        <v>10000</v>
      </c>
      <c r="K13" s="67">
        <f t="shared" si="1"/>
        <v>10000</v>
      </c>
      <c r="L13" s="66">
        <f t="shared" si="2"/>
        <v>4</v>
      </c>
      <c r="M13" s="67">
        <f t="shared" si="3"/>
        <v>204.081632653061</v>
      </c>
      <c r="N13" s="105"/>
    </row>
    <row r="14" ht="20.25" customHeight="1" spans="1:14">
      <c r="A14" s="64" t="s">
        <v>44</v>
      </c>
      <c r="B14" s="70" t="s">
        <v>45</v>
      </c>
      <c r="C14" s="66">
        <v>34.8</v>
      </c>
      <c r="D14" s="67">
        <v>280</v>
      </c>
      <c r="E14" s="67">
        <f t="shared" si="0"/>
        <v>9744</v>
      </c>
      <c r="F14" s="68" t="s">
        <v>43</v>
      </c>
      <c r="G14" s="69" t="s">
        <v>29</v>
      </c>
      <c r="H14" s="69" t="s">
        <v>25</v>
      </c>
      <c r="I14" s="104">
        <v>1</v>
      </c>
      <c r="J14" s="67">
        <v>10000</v>
      </c>
      <c r="K14" s="67">
        <f t="shared" si="1"/>
        <v>10000</v>
      </c>
      <c r="L14" s="66">
        <f t="shared" si="2"/>
        <v>4</v>
      </c>
      <c r="M14" s="67">
        <f t="shared" si="3"/>
        <v>287.35632183908</v>
      </c>
      <c r="N14" s="105"/>
    </row>
    <row r="15" ht="20.25" customHeight="1" spans="1:14">
      <c r="A15" s="64"/>
      <c r="B15" s="70" t="s">
        <v>46</v>
      </c>
      <c r="C15" s="66">
        <v>15.6</v>
      </c>
      <c r="D15" s="67">
        <v>250</v>
      </c>
      <c r="E15" s="67">
        <f t="shared" si="0"/>
        <v>3900</v>
      </c>
      <c r="F15" s="71" t="s">
        <v>47</v>
      </c>
      <c r="G15" s="69" t="s">
        <v>29</v>
      </c>
      <c r="H15" s="69" t="s">
        <v>25</v>
      </c>
      <c r="I15" s="104">
        <v>1</v>
      </c>
      <c r="J15" s="67">
        <v>3600</v>
      </c>
      <c r="K15" s="67">
        <f t="shared" si="1"/>
        <v>3600</v>
      </c>
      <c r="L15" s="66">
        <f t="shared" si="2"/>
        <v>1.44</v>
      </c>
      <c r="M15" s="67">
        <f t="shared" si="3"/>
        <v>230.769230769231</v>
      </c>
      <c r="N15" s="105" t="s">
        <v>48</v>
      </c>
    </row>
    <row r="16" ht="20.25" customHeight="1" spans="1:14">
      <c r="A16" s="64"/>
      <c r="B16" s="70" t="s">
        <v>49</v>
      </c>
      <c r="C16" s="66">
        <v>6</v>
      </c>
      <c r="D16" s="67">
        <v>200</v>
      </c>
      <c r="E16" s="67">
        <f t="shared" si="0"/>
        <v>1200</v>
      </c>
      <c r="F16" s="68" t="s">
        <v>33</v>
      </c>
      <c r="G16" s="69" t="s">
        <v>34</v>
      </c>
      <c r="H16" s="69" t="s">
        <v>25</v>
      </c>
      <c r="I16" s="104">
        <v>1</v>
      </c>
      <c r="J16" s="67">
        <v>1950</v>
      </c>
      <c r="K16" s="67">
        <f t="shared" si="1"/>
        <v>1950</v>
      </c>
      <c r="L16" s="66">
        <f t="shared" si="2"/>
        <v>0.78</v>
      </c>
      <c r="M16" s="67">
        <f t="shared" si="3"/>
        <v>325</v>
      </c>
      <c r="N16" s="105"/>
    </row>
    <row r="17" ht="20.25" customHeight="1" spans="1:14">
      <c r="A17" s="64"/>
      <c r="B17" s="70" t="s">
        <v>50</v>
      </c>
      <c r="C17" s="66">
        <v>15.7</v>
      </c>
      <c r="D17" s="67">
        <v>220</v>
      </c>
      <c r="E17" s="67">
        <f t="shared" si="0"/>
        <v>3454</v>
      </c>
      <c r="F17" s="68" t="s">
        <v>51</v>
      </c>
      <c r="G17" s="69" t="s">
        <v>52</v>
      </c>
      <c r="H17" s="69" t="s">
        <v>25</v>
      </c>
      <c r="I17" s="104">
        <v>1</v>
      </c>
      <c r="J17" s="67">
        <v>3600</v>
      </c>
      <c r="K17" s="67">
        <f t="shared" si="1"/>
        <v>3600</v>
      </c>
      <c r="L17" s="66">
        <f t="shared" si="2"/>
        <v>1.44</v>
      </c>
      <c r="M17" s="67">
        <f t="shared" si="3"/>
        <v>229.299363057325</v>
      </c>
      <c r="N17" s="105"/>
    </row>
    <row r="18" ht="20.25" customHeight="1" spans="1:14">
      <c r="A18" s="64"/>
      <c r="B18" s="70" t="s">
        <v>53</v>
      </c>
      <c r="C18" s="66">
        <v>8.9</v>
      </c>
      <c r="D18" s="67">
        <v>200</v>
      </c>
      <c r="E18" s="67">
        <f t="shared" ref="E18:E20" si="4">D18*C18</f>
        <v>1780</v>
      </c>
      <c r="F18" s="68" t="s">
        <v>33</v>
      </c>
      <c r="G18" s="69" t="s">
        <v>34</v>
      </c>
      <c r="H18" s="69" t="s">
        <v>25</v>
      </c>
      <c r="I18" s="104">
        <v>1</v>
      </c>
      <c r="J18" s="67">
        <v>1950</v>
      </c>
      <c r="K18" s="67">
        <f t="shared" ref="K18:K20" si="5">J18*I18</f>
        <v>1950</v>
      </c>
      <c r="L18" s="66">
        <f t="shared" ref="L18:L20" si="6">K18/2500</f>
        <v>0.78</v>
      </c>
      <c r="M18" s="67">
        <f t="shared" ref="M18:M20" si="7">K18/C18</f>
        <v>219.101123595506</v>
      </c>
      <c r="N18" s="105"/>
    </row>
    <row r="19" ht="20.25" customHeight="1" spans="1:14">
      <c r="A19" s="64"/>
      <c r="B19" s="70" t="s">
        <v>54</v>
      </c>
      <c r="C19" s="66">
        <v>24.9</v>
      </c>
      <c r="D19" s="67">
        <v>220</v>
      </c>
      <c r="E19" s="67">
        <f t="shared" si="4"/>
        <v>5478</v>
      </c>
      <c r="F19" s="68" t="s">
        <v>55</v>
      </c>
      <c r="G19" s="69" t="s">
        <v>52</v>
      </c>
      <c r="H19" s="69" t="s">
        <v>25</v>
      </c>
      <c r="I19" s="104">
        <v>1</v>
      </c>
      <c r="J19" s="67">
        <v>5600</v>
      </c>
      <c r="K19" s="67">
        <f t="shared" si="5"/>
        <v>5600</v>
      </c>
      <c r="L19" s="66">
        <f t="shared" si="6"/>
        <v>2.24</v>
      </c>
      <c r="M19" s="67">
        <f t="shared" si="7"/>
        <v>224.899598393574</v>
      </c>
      <c r="N19" s="105"/>
    </row>
    <row r="20" ht="20.25" customHeight="1" spans="1:14">
      <c r="A20" s="64"/>
      <c r="B20" s="70" t="s">
        <v>56</v>
      </c>
      <c r="C20" s="66">
        <v>7.7</v>
      </c>
      <c r="D20" s="67">
        <v>200</v>
      </c>
      <c r="E20" s="67">
        <f t="shared" si="4"/>
        <v>1540</v>
      </c>
      <c r="F20" s="68" t="s">
        <v>57</v>
      </c>
      <c r="G20" s="72" t="s">
        <v>58</v>
      </c>
      <c r="H20" s="69" t="s">
        <v>25</v>
      </c>
      <c r="I20" s="104">
        <v>1</v>
      </c>
      <c r="J20" s="67">
        <v>2000</v>
      </c>
      <c r="K20" s="67">
        <f t="shared" si="5"/>
        <v>2000</v>
      </c>
      <c r="L20" s="66">
        <f t="shared" si="6"/>
        <v>0.8</v>
      </c>
      <c r="M20" s="67">
        <f t="shared" si="7"/>
        <v>259.74025974026</v>
      </c>
      <c r="N20" s="105"/>
    </row>
    <row r="21" ht="20.25" customHeight="1" spans="1:14">
      <c r="A21" s="64"/>
      <c r="B21" s="70" t="s">
        <v>59</v>
      </c>
      <c r="C21" s="66">
        <v>9.7</v>
      </c>
      <c r="D21" s="67">
        <v>200</v>
      </c>
      <c r="E21" s="67">
        <f t="shared" ref="E21:E26" si="8">D21*C21</f>
        <v>1940</v>
      </c>
      <c r="F21" s="68" t="s">
        <v>33</v>
      </c>
      <c r="G21" s="69" t="s">
        <v>34</v>
      </c>
      <c r="H21" s="69" t="s">
        <v>25</v>
      </c>
      <c r="I21" s="104">
        <v>1</v>
      </c>
      <c r="J21" s="67">
        <v>1950</v>
      </c>
      <c r="K21" s="67">
        <f t="shared" ref="K21:K26" si="9">J21*I21</f>
        <v>1950</v>
      </c>
      <c r="L21" s="66">
        <f t="shared" ref="L21:L26" si="10">K21/2500</f>
        <v>0.78</v>
      </c>
      <c r="M21" s="67">
        <f t="shared" ref="M21:M26" si="11">K21/C21</f>
        <v>201.030927835052</v>
      </c>
      <c r="N21" s="105"/>
    </row>
    <row r="22" ht="20.25" customHeight="1" spans="1:14">
      <c r="A22" s="64"/>
      <c r="B22" s="70" t="s">
        <v>60</v>
      </c>
      <c r="C22" s="66">
        <v>19.7</v>
      </c>
      <c r="D22" s="67">
        <v>200</v>
      </c>
      <c r="E22" s="67">
        <f t="shared" si="8"/>
        <v>3940</v>
      </c>
      <c r="F22" s="68" t="s">
        <v>61</v>
      </c>
      <c r="G22" s="69" t="s">
        <v>29</v>
      </c>
      <c r="H22" s="69" t="s">
        <v>25</v>
      </c>
      <c r="I22" s="104">
        <v>1</v>
      </c>
      <c r="J22" s="67">
        <v>2800</v>
      </c>
      <c r="K22" s="67">
        <f t="shared" si="9"/>
        <v>2800</v>
      </c>
      <c r="L22" s="66">
        <f t="shared" si="10"/>
        <v>1.12</v>
      </c>
      <c r="M22" s="67">
        <f t="shared" si="11"/>
        <v>142.131979695431</v>
      </c>
      <c r="N22" s="105"/>
    </row>
    <row r="23" ht="20.25" customHeight="1" spans="1:14">
      <c r="A23" s="64" t="s">
        <v>62</v>
      </c>
      <c r="B23" s="70" t="s">
        <v>63</v>
      </c>
      <c r="C23" s="66">
        <v>25</v>
      </c>
      <c r="D23" s="67">
        <v>250</v>
      </c>
      <c r="E23" s="67">
        <f t="shared" si="8"/>
        <v>6250</v>
      </c>
      <c r="F23" s="68" t="s">
        <v>64</v>
      </c>
      <c r="G23" s="69" t="s">
        <v>52</v>
      </c>
      <c r="H23" s="69" t="s">
        <v>25</v>
      </c>
      <c r="I23" s="104">
        <v>1</v>
      </c>
      <c r="J23" s="67">
        <v>6300</v>
      </c>
      <c r="K23" s="67">
        <f t="shared" si="9"/>
        <v>6300</v>
      </c>
      <c r="L23" s="66">
        <f t="shared" si="10"/>
        <v>2.52</v>
      </c>
      <c r="M23" s="67">
        <f t="shared" si="11"/>
        <v>252</v>
      </c>
      <c r="N23" s="105"/>
    </row>
    <row r="24" ht="20.25" customHeight="1" spans="1:14">
      <c r="A24" s="64"/>
      <c r="B24" s="70" t="s">
        <v>56</v>
      </c>
      <c r="C24" s="66">
        <v>7.9</v>
      </c>
      <c r="D24" s="67">
        <v>200</v>
      </c>
      <c r="E24" s="67">
        <f t="shared" si="8"/>
        <v>1580</v>
      </c>
      <c r="F24" s="68" t="s">
        <v>57</v>
      </c>
      <c r="G24" s="72" t="s">
        <v>58</v>
      </c>
      <c r="H24" s="69" t="s">
        <v>25</v>
      </c>
      <c r="I24" s="104">
        <v>1</v>
      </c>
      <c r="J24" s="67">
        <v>2000</v>
      </c>
      <c r="K24" s="67">
        <f t="shared" si="9"/>
        <v>2000</v>
      </c>
      <c r="L24" s="66">
        <f t="shared" si="10"/>
        <v>0.8</v>
      </c>
      <c r="M24" s="67">
        <f t="shared" si="11"/>
        <v>253.164556962025</v>
      </c>
      <c r="N24" s="105"/>
    </row>
    <row r="25" ht="20.25" customHeight="1" spans="1:14">
      <c r="A25" s="64"/>
      <c r="B25" s="70" t="s">
        <v>65</v>
      </c>
      <c r="C25" s="66">
        <v>9.5</v>
      </c>
      <c r="D25" s="67">
        <v>200</v>
      </c>
      <c r="E25" s="67">
        <f t="shared" si="8"/>
        <v>1900</v>
      </c>
      <c r="F25" s="68" t="s">
        <v>33</v>
      </c>
      <c r="G25" s="69" t="s">
        <v>34</v>
      </c>
      <c r="H25" s="69" t="s">
        <v>25</v>
      </c>
      <c r="I25" s="104">
        <v>1</v>
      </c>
      <c r="J25" s="67">
        <v>1950</v>
      </c>
      <c r="K25" s="67">
        <f t="shared" si="9"/>
        <v>1950</v>
      </c>
      <c r="L25" s="66">
        <f t="shared" si="10"/>
        <v>0.78</v>
      </c>
      <c r="M25" s="67">
        <f t="shared" si="11"/>
        <v>205.263157894737</v>
      </c>
      <c r="N25" s="105"/>
    </row>
    <row r="26" ht="20.25" customHeight="1" spans="1:14">
      <c r="A26" s="64"/>
      <c r="B26" s="70" t="s">
        <v>66</v>
      </c>
      <c r="C26" s="66">
        <v>16</v>
      </c>
      <c r="D26" s="67">
        <v>230</v>
      </c>
      <c r="E26" s="67">
        <f t="shared" si="8"/>
        <v>3680</v>
      </c>
      <c r="F26" s="68" t="s">
        <v>67</v>
      </c>
      <c r="G26" s="69" t="s">
        <v>52</v>
      </c>
      <c r="H26" s="69" t="s">
        <v>25</v>
      </c>
      <c r="I26" s="104">
        <v>1</v>
      </c>
      <c r="J26" s="67">
        <v>4000</v>
      </c>
      <c r="K26" s="67">
        <f t="shared" si="9"/>
        <v>4000</v>
      </c>
      <c r="L26" s="66">
        <f t="shared" si="10"/>
        <v>1.6</v>
      </c>
      <c r="M26" s="67">
        <f t="shared" si="11"/>
        <v>250</v>
      </c>
      <c r="N26" s="105"/>
    </row>
    <row r="27" ht="20.25" customHeight="1" spans="1:14">
      <c r="A27" s="64"/>
      <c r="B27" s="70" t="s">
        <v>68</v>
      </c>
      <c r="C27" s="66">
        <v>5.8</v>
      </c>
      <c r="D27" s="67">
        <v>200</v>
      </c>
      <c r="E27" s="67">
        <f t="shared" ref="E27:E32" si="12">D27*C27</f>
        <v>1160</v>
      </c>
      <c r="F27" s="68" t="s">
        <v>33</v>
      </c>
      <c r="G27" s="69" t="s">
        <v>34</v>
      </c>
      <c r="H27" s="69" t="s">
        <v>25</v>
      </c>
      <c r="I27" s="104">
        <v>1</v>
      </c>
      <c r="J27" s="67">
        <v>1950</v>
      </c>
      <c r="K27" s="67">
        <f t="shared" ref="K27:K32" si="13">J27*I27</f>
        <v>1950</v>
      </c>
      <c r="L27" s="66">
        <f t="shared" ref="L27:L32" si="14">K27/2500</f>
        <v>0.78</v>
      </c>
      <c r="M27" s="67">
        <f t="shared" ref="M27:M32" si="15">K27/C27</f>
        <v>336.206896551724</v>
      </c>
      <c r="N27" s="105"/>
    </row>
    <row r="28" ht="20.25" customHeight="1" spans="1:14">
      <c r="A28" s="64"/>
      <c r="B28" s="70" t="s">
        <v>69</v>
      </c>
      <c r="C28" s="66">
        <v>16.4</v>
      </c>
      <c r="D28" s="67">
        <v>230</v>
      </c>
      <c r="E28" s="67">
        <f t="shared" si="12"/>
        <v>3772</v>
      </c>
      <c r="F28" s="68" t="s">
        <v>67</v>
      </c>
      <c r="G28" s="69" t="s">
        <v>52</v>
      </c>
      <c r="H28" s="69" t="s">
        <v>25</v>
      </c>
      <c r="I28" s="104">
        <v>1</v>
      </c>
      <c r="J28" s="67">
        <v>4000</v>
      </c>
      <c r="K28" s="67">
        <f t="shared" si="13"/>
        <v>4000</v>
      </c>
      <c r="L28" s="66">
        <f t="shared" si="14"/>
        <v>1.6</v>
      </c>
      <c r="M28" s="67">
        <f t="shared" si="15"/>
        <v>243.90243902439</v>
      </c>
      <c r="N28" s="105"/>
    </row>
    <row r="29" ht="20.25" customHeight="1" spans="1:14">
      <c r="A29" s="64"/>
      <c r="B29" s="70" t="s">
        <v>70</v>
      </c>
      <c r="C29" s="66">
        <v>6.5</v>
      </c>
      <c r="D29" s="67">
        <v>200</v>
      </c>
      <c r="E29" s="67">
        <f t="shared" si="12"/>
        <v>1300</v>
      </c>
      <c r="F29" s="68" t="s">
        <v>33</v>
      </c>
      <c r="G29" s="69" t="s">
        <v>34</v>
      </c>
      <c r="H29" s="69" t="s">
        <v>25</v>
      </c>
      <c r="I29" s="104">
        <v>1</v>
      </c>
      <c r="J29" s="67">
        <v>1950</v>
      </c>
      <c r="K29" s="67">
        <f t="shared" si="13"/>
        <v>1950</v>
      </c>
      <c r="L29" s="66">
        <f t="shared" si="14"/>
        <v>0.78</v>
      </c>
      <c r="M29" s="67">
        <f t="shared" si="15"/>
        <v>300</v>
      </c>
      <c r="N29" s="105"/>
    </row>
    <row r="30" ht="20.25" customHeight="1" spans="1:14">
      <c r="A30" s="64"/>
      <c r="B30" s="70" t="s">
        <v>56</v>
      </c>
      <c r="C30" s="66">
        <v>6.5</v>
      </c>
      <c r="D30" s="67">
        <v>200</v>
      </c>
      <c r="E30" s="67">
        <f t="shared" si="12"/>
        <v>1300</v>
      </c>
      <c r="F30" s="68" t="s">
        <v>57</v>
      </c>
      <c r="G30" s="72" t="s">
        <v>58</v>
      </c>
      <c r="H30" s="69" t="s">
        <v>25</v>
      </c>
      <c r="I30" s="104">
        <v>1</v>
      </c>
      <c r="J30" s="67">
        <v>2000</v>
      </c>
      <c r="K30" s="67">
        <f t="shared" si="13"/>
        <v>2000</v>
      </c>
      <c r="L30" s="66">
        <f t="shared" si="14"/>
        <v>0.8</v>
      </c>
      <c r="M30" s="67">
        <f t="shared" si="15"/>
        <v>307.692307692308</v>
      </c>
      <c r="N30" s="105"/>
    </row>
    <row r="31" ht="20.25" customHeight="1" spans="1:14">
      <c r="A31" s="64"/>
      <c r="B31" s="70" t="s">
        <v>71</v>
      </c>
      <c r="C31" s="66">
        <v>8.6</v>
      </c>
      <c r="D31" s="67">
        <v>220</v>
      </c>
      <c r="E31" s="67">
        <f t="shared" si="12"/>
        <v>1892</v>
      </c>
      <c r="F31" s="68" t="s">
        <v>41</v>
      </c>
      <c r="G31" s="69" t="s">
        <v>29</v>
      </c>
      <c r="H31" s="69" t="s">
        <v>25</v>
      </c>
      <c r="I31" s="104">
        <v>1</v>
      </c>
      <c r="J31" s="67">
        <v>2200</v>
      </c>
      <c r="K31" s="67">
        <f t="shared" si="13"/>
        <v>2200</v>
      </c>
      <c r="L31" s="66">
        <f t="shared" si="14"/>
        <v>0.88</v>
      </c>
      <c r="M31" s="67">
        <f t="shared" si="15"/>
        <v>255.813953488372</v>
      </c>
      <c r="N31" s="105"/>
    </row>
    <row r="32" ht="20.25" customHeight="1" spans="1:14">
      <c r="A32" s="64"/>
      <c r="B32" s="70" t="s">
        <v>72</v>
      </c>
      <c r="C32" s="66">
        <v>18.1</v>
      </c>
      <c r="D32" s="67">
        <v>220</v>
      </c>
      <c r="E32" s="67">
        <f t="shared" si="12"/>
        <v>3982</v>
      </c>
      <c r="F32" s="71" t="s">
        <v>47</v>
      </c>
      <c r="G32" s="69" t="s">
        <v>29</v>
      </c>
      <c r="H32" s="69" t="s">
        <v>25</v>
      </c>
      <c r="I32" s="104">
        <v>1</v>
      </c>
      <c r="J32" s="67">
        <v>3600</v>
      </c>
      <c r="K32" s="67">
        <f t="shared" si="13"/>
        <v>3600</v>
      </c>
      <c r="L32" s="66">
        <f t="shared" si="14"/>
        <v>1.44</v>
      </c>
      <c r="M32" s="67">
        <f t="shared" si="15"/>
        <v>198.895027624309</v>
      </c>
      <c r="N32" s="105"/>
    </row>
    <row r="33" ht="22.5" customHeight="1" spans="1:14">
      <c r="A33" s="73" t="s">
        <v>73</v>
      </c>
      <c r="B33" s="74"/>
      <c r="C33" s="75">
        <f>SUM(C6:C32)</f>
        <v>466.2</v>
      </c>
      <c r="D33" s="76"/>
      <c r="E33" s="77">
        <f>SUM(E6:E32)</f>
        <v>105595</v>
      </c>
      <c r="F33" s="78"/>
      <c r="G33" s="79"/>
      <c r="H33" s="79"/>
      <c r="I33" s="106">
        <f>SUM(I6:I32)</f>
        <v>28</v>
      </c>
      <c r="J33" s="76"/>
      <c r="K33" s="77">
        <f>SUM(K6:K32)</f>
        <v>109250</v>
      </c>
      <c r="L33" s="75">
        <f>SUM(L6:L32)</f>
        <v>43.7</v>
      </c>
      <c r="M33" s="107"/>
      <c r="N33" s="108"/>
    </row>
    <row r="34" ht="18.95" customHeight="1" spans="1:14">
      <c r="A34" s="80" t="s">
        <v>74</v>
      </c>
      <c r="B34" s="81" t="s">
        <v>75</v>
      </c>
      <c r="C34" s="82"/>
      <c r="D34" s="83" t="s">
        <v>76</v>
      </c>
      <c r="E34" s="84" t="s">
        <v>77</v>
      </c>
      <c r="F34" s="84"/>
      <c r="G34" s="84"/>
      <c r="H34" s="84"/>
      <c r="I34" s="84"/>
      <c r="J34" s="84"/>
      <c r="K34" s="84"/>
      <c r="L34" s="84"/>
      <c r="M34" s="109" t="s">
        <v>78</v>
      </c>
      <c r="N34" s="110"/>
    </row>
    <row r="35" ht="22.5" customHeight="1" spans="1:14">
      <c r="A35" s="85"/>
      <c r="B35" s="86"/>
      <c r="C35" s="86"/>
      <c r="D35" s="87"/>
      <c r="E35" s="88" t="s">
        <v>79</v>
      </c>
      <c r="F35" s="88" t="s">
        <v>80</v>
      </c>
      <c r="G35" s="89" t="s">
        <v>81</v>
      </c>
      <c r="H35" s="90" t="s">
        <v>82</v>
      </c>
      <c r="I35" s="90" t="s">
        <v>83</v>
      </c>
      <c r="J35" s="90" t="s">
        <v>84</v>
      </c>
      <c r="K35" s="111" t="s">
        <v>85</v>
      </c>
      <c r="L35" s="112" t="s">
        <v>86</v>
      </c>
      <c r="M35" s="113"/>
      <c r="N35" s="114"/>
    </row>
    <row r="36" ht="22.5" customHeight="1" spans="1:14">
      <c r="A36" s="85"/>
      <c r="B36" s="86"/>
      <c r="C36" s="86"/>
      <c r="D36" s="87" t="s">
        <v>87</v>
      </c>
      <c r="E36" s="91"/>
      <c r="F36" s="92"/>
      <c r="G36" s="89" t="s">
        <v>88</v>
      </c>
      <c r="H36" s="90" t="s">
        <v>87</v>
      </c>
      <c r="I36" s="90" t="s">
        <v>87</v>
      </c>
      <c r="J36" s="90" t="s">
        <v>89</v>
      </c>
      <c r="K36" s="111" t="s">
        <v>90</v>
      </c>
      <c r="L36" s="112"/>
      <c r="M36" s="113"/>
      <c r="N36" s="114"/>
    </row>
    <row r="37" ht="22.5" customHeight="1" spans="1:14">
      <c r="A37" s="64" t="s">
        <v>91</v>
      </c>
      <c r="B37" s="69" t="s">
        <v>92</v>
      </c>
      <c r="C37" s="69"/>
      <c r="D37" s="68">
        <v>56.4</v>
      </c>
      <c r="E37" s="93" t="s">
        <v>93</v>
      </c>
      <c r="F37" s="93" t="s">
        <v>94</v>
      </c>
      <c r="G37" s="69" t="s">
        <v>95</v>
      </c>
      <c r="H37" s="68">
        <v>45</v>
      </c>
      <c r="I37" s="115">
        <v>50</v>
      </c>
      <c r="J37" s="104">
        <v>61</v>
      </c>
      <c r="K37" s="104">
        <v>1</v>
      </c>
      <c r="L37" s="116">
        <f>D37/(H37*K37)</f>
        <v>1.25333333333333</v>
      </c>
      <c r="M37" s="113"/>
      <c r="N37" s="114"/>
    </row>
    <row r="38" ht="22.5" customHeight="1" spans="1:14">
      <c r="A38" s="94" t="s">
        <v>96</v>
      </c>
      <c r="B38" s="95" t="s">
        <v>92</v>
      </c>
      <c r="C38" s="95"/>
      <c r="D38" s="96">
        <v>55.2</v>
      </c>
      <c r="E38" s="97" t="s">
        <v>93</v>
      </c>
      <c r="F38" s="98" t="s">
        <v>94</v>
      </c>
      <c r="G38" s="95" t="s">
        <v>95</v>
      </c>
      <c r="H38" s="96">
        <v>45</v>
      </c>
      <c r="I38" s="78">
        <v>50</v>
      </c>
      <c r="J38" s="106">
        <v>61</v>
      </c>
      <c r="K38" s="106">
        <v>1</v>
      </c>
      <c r="L38" s="117">
        <f>D38/(H38*K38)</f>
        <v>1.22666666666667</v>
      </c>
      <c r="M38" s="118"/>
      <c r="N38" s="119"/>
    </row>
    <row r="39" ht="22.5" customHeight="1" spans="1:14">
      <c r="A39" s="2" t="s">
        <v>97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ht="16.5" spans="1:6">
      <c r="A40" s="99" t="s">
        <v>98</v>
      </c>
      <c r="B40" s="99"/>
      <c r="C40" s="99"/>
      <c r="D40" s="99"/>
      <c r="E40" s="99"/>
      <c r="F40" s="99"/>
    </row>
  </sheetData>
  <sheetProtection formatColumns="0" formatRows="0"/>
  <autoFilter ref="F4:F38">
    <extLst/>
  </autoFilter>
  <mergeCells count="29">
    <mergeCell ref="D3:E3"/>
    <mergeCell ref="F3:I3"/>
    <mergeCell ref="J3:L3"/>
    <mergeCell ref="M33:N33"/>
    <mergeCell ref="E34:L34"/>
    <mergeCell ref="B37:C37"/>
    <mergeCell ref="B38:C38"/>
    <mergeCell ref="A40:F40"/>
    <mergeCell ref="A3:A5"/>
    <mergeCell ref="A6:A13"/>
    <mergeCell ref="A14:A22"/>
    <mergeCell ref="A23:A32"/>
    <mergeCell ref="A34:A36"/>
    <mergeCell ref="B3:B5"/>
    <mergeCell ref="C3:C5"/>
    <mergeCell ref="D4:D5"/>
    <mergeCell ref="D34:D35"/>
    <mergeCell ref="E4:E5"/>
    <mergeCell ref="F4:F5"/>
    <mergeCell ref="G4:G5"/>
    <mergeCell ref="H4:H5"/>
    <mergeCell ref="I4:I5"/>
    <mergeCell ref="L35:L36"/>
    <mergeCell ref="M3:M4"/>
    <mergeCell ref="N3:N5"/>
    <mergeCell ref="N6:N14"/>
    <mergeCell ref="N15:N32"/>
    <mergeCell ref="M34:N38"/>
    <mergeCell ref="B34:C36"/>
  </mergeCells>
  <printOptions horizontalCentered="1"/>
  <pageMargins left="0.428472222222222" right="0.35" top="0.786805555555556" bottom="0.590277777777778" header="0.314583333333333" footer="0.314583333333333"/>
  <pageSetup paperSize="9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40"/>
  <sheetViews>
    <sheetView view="pageBreakPreview" zoomScaleNormal="100" zoomScaleSheetLayoutView="100" workbookViewId="0">
      <selection activeCell="J7" sqref="J7"/>
    </sheetView>
  </sheetViews>
  <sheetFormatPr defaultColWidth="6.875" defaultRowHeight="15" customHeight="1"/>
  <cols>
    <col min="1" max="1" width="13.125" style="7" customWidth="1"/>
    <col min="2" max="2" width="24.125" style="7" customWidth="1"/>
    <col min="3" max="4" width="10.75" style="8" customWidth="1"/>
    <col min="5" max="5" width="15.75" style="8" customWidth="1"/>
    <col min="6" max="6" width="14.75" style="8" customWidth="1"/>
    <col min="7" max="7" width="23.5" style="9" customWidth="1"/>
    <col min="8" max="8" width="11.5" style="9" customWidth="1"/>
    <col min="9" max="9" width="7.75" style="9" customWidth="1"/>
    <col min="10" max="11" width="11.875" style="10" customWidth="1"/>
    <col min="12" max="14" width="6.875" style="11" customWidth="1"/>
    <col min="15" max="15" width="18.375" style="11" customWidth="1"/>
    <col min="16" max="16" width="31.125" style="11" customWidth="1"/>
    <col min="17" max="17" width="8.75" style="11" customWidth="1"/>
    <col min="18" max="18" width="8.25" style="11" customWidth="1"/>
    <col min="19" max="29" width="6.875" style="11"/>
    <col min="30" max="43" width="6.875" style="11" hidden="1" customWidth="1"/>
    <col min="44" max="16384" width="6.875" style="11"/>
  </cols>
  <sheetData>
    <row r="1" ht="42.6" customHeight="1" spans="1:42">
      <c r="A1" s="12" t="s">
        <v>99</v>
      </c>
      <c r="B1" s="12"/>
      <c r="C1" s="12"/>
      <c r="D1" s="12"/>
      <c r="E1" s="12"/>
      <c r="F1" s="12"/>
      <c r="G1" s="12"/>
      <c r="H1" s="12"/>
      <c r="I1" s="12"/>
      <c r="J1" s="39"/>
      <c r="K1" s="39"/>
      <c r="AD1" s="11" t="s">
        <v>100</v>
      </c>
      <c r="AE1" s="11" t="s">
        <v>101</v>
      </c>
      <c r="AF1" s="11" t="s">
        <v>102</v>
      </c>
      <c r="AG1" s="11" t="s">
        <v>103</v>
      </c>
      <c r="AH1" s="11" t="s">
        <v>104</v>
      </c>
      <c r="AI1" s="11" t="s">
        <v>105</v>
      </c>
      <c r="AJ1" s="11" t="s">
        <v>106</v>
      </c>
      <c r="AK1" s="11" t="s">
        <v>107</v>
      </c>
      <c r="AL1" s="11" t="s">
        <v>108</v>
      </c>
      <c r="AM1" s="11" t="s">
        <v>109</v>
      </c>
      <c r="AN1" s="11" t="s">
        <v>110</v>
      </c>
      <c r="AO1" s="11" t="s">
        <v>111</v>
      </c>
      <c r="AP1" s="11" t="s">
        <v>112</v>
      </c>
    </row>
    <row r="2" ht="18" customHeight="1" spans="1:12">
      <c r="A2" s="13" t="s">
        <v>113</v>
      </c>
      <c r="B2" s="14" t="str">
        <f>空调负荷表!B2</f>
        <v>翠湖香山国际花园地块二海棠苑6栋101房空调新风除湿设备采购安装工程</v>
      </c>
      <c r="C2" s="15"/>
      <c r="D2" s="15"/>
      <c r="E2" s="15"/>
      <c r="F2" s="15"/>
      <c r="G2" s="15"/>
      <c r="H2" s="15"/>
      <c r="I2" s="40"/>
      <c r="J2" s="41"/>
      <c r="K2" s="41"/>
      <c r="L2" s="42"/>
    </row>
    <row r="3" s="6" customFormat="1" ht="24.95" customHeight="1" spans="1:12">
      <c r="A3" s="16" t="s">
        <v>3</v>
      </c>
      <c r="B3" s="17" t="s">
        <v>114</v>
      </c>
      <c r="C3" s="18" t="s">
        <v>115</v>
      </c>
      <c r="D3" s="19" t="s">
        <v>116</v>
      </c>
      <c r="E3" s="20" t="s">
        <v>117</v>
      </c>
      <c r="F3" s="20" t="s">
        <v>118</v>
      </c>
      <c r="G3" s="21" t="s">
        <v>119</v>
      </c>
      <c r="H3" s="21"/>
      <c r="I3" s="21"/>
      <c r="J3" s="43"/>
      <c r="K3" s="43"/>
      <c r="L3" s="44"/>
    </row>
    <row r="4" s="6" customFormat="1" ht="21" customHeight="1" spans="1:34">
      <c r="A4" s="16"/>
      <c r="B4" s="17"/>
      <c r="C4" s="18"/>
      <c r="D4" s="22"/>
      <c r="E4" s="20"/>
      <c r="F4" s="20"/>
      <c r="G4" s="21" t="s">
        <v>120</v>
      </c>
      <c r="H4" s="16" t="s">
        <v>118</v>
      </c>
      <c r="I4" s="45" t="s">
        <v>16</v>
      </c>
      <c r="J4" s="43"/>
      <c r="K4" s="43"/>
      <c r="L4" s="46"/>
      <c r="M4" s="47"/>
      <c r="N4" s="47"/>
      <c r="O4" s="47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</row>
    <row r="5" s="6" customFormat="1" ht="31.5" customHeight="1" spans="1:15">
      <c r="A5" s="16"/>
      <c r="B5" s="17"/>
      <c r="C5" s="23" t="s">
        <v>121</v>
      </c>
      <c r="D5" s="24"/>
      <c r="E5" s="20" t="s">
        <v>122</v>
      </c>
      <c r="F5" s="20" t="s">
        <v>122</v>
      </c>
      <c r="G5" s="21"/>
      <c r="H5" s="20" t="s">
        <v>122</v>
      </c>
      <c r="I5" s="45"/>
      <c r="J5" s="49"/>
      <c r="K5" s="49"/>
      <c r="L5" s="44"/>
      <c r="M5" s="50"/>
      <c r="N5" s="50"/>
      <c r="O5" s="50"/>
    </row>
    <row r="6" s="6" customFormat="1" ht="31.5" customHeight="1" spans="1:15">
      <c r="A6" s="25" t="s">
        <v>21</v>
      </c>
      <c r="B6" s="25" t="s">
        <v>22</v>
      </c>
      <c r="C6" s="26">
        <v>30.22</v>
      </c>
      <c r="D6" s="27">
        <v>8</v>
      </c>
      <c r="E6" s="27">
        <v>30</v>
      </c>
      <c r="F6" s="27">
        <f t="shared" ref="F6:F11" si="0">D6*E6</f>
        <v>240</v>
      </c>
      <c r="G6" s="28" t="s">
        <v>123</v>
      </c>
      <c r="H6" s="29">
        <v>500</v>
      </c>
      <c r="I6" s="51">
        <v>1</v>
      </c>
      <c r="J6" s="52"/>
      <c r="K6" s="52"/>
      <c r="L6" s="44"/>
      <c r="M6" s="50"/>
      <c r="N6" s="50"/>
      <c r="O6" s="50"/>
    </row>
    <row r="7" s="6" customFormat="1" ht="31.5" customHeight="1" spans="1:15">
      <c r="A7" s="25"/>
      <c r="B7" s="25" t="s">
        <v>27</v>
      </c>
      <c r="C7" s="26">
        <v>25.43</v>
      </c>
      <c r="D7" s="27">
        <v>8</v>
      </c>
      <c r="E7" s="27">
        <v>30</v>
      </c>
      <c r="F7" s="27">
        <f t="shared" si="0"/>
        <v>240</v>
      </c>
      <c r="G7" s="28"/>
      <c r="H7" s="29"/>
      <c r="I7" s="51"/>
      <c r="J7" s="52"/>
      <c r="K7" s="52"/>
      <c r="L7" s="44"/>
      <c r="M7" s="50"/>
      <c r="N7" s="50"/>
      <c r="O7" s="50"/>
    </row>
    <row r="8" s="6" customFormat="1" ht="54.75" customHeight="1" spans="1:15">
      <c r="A8" s="25"/>
      <c r="B8" s="25" t="s">
        <v>124</v>
      </c>
      <c r="C8" s="26">
        <v>73.58</v>
      </c>
      <c r="D8" s="27">
        <v>10</v>
      </c>
      <c r="E8" s="27">
        <v>30</v>
      </c>
      <c r="F8" s="27">
        <f t="shared" si="0"/>
        <v>300</v>
      </c>
      <c r="G8" s="28" t="s">
        <v>123</v>
      </c>
      <c r="H8" s="29">
        <v>500</v>
      </c>
      <c r="I8" s="51">
        <v>1</v>
      </c>
      <c r="J8" s="52"/>
      <c r="K8" s="52"/>
      <c r="L8" s="44"/>
      <c r="M8" s="50"/>
      <c r="N8" s="50"/>
      <c r="O8" s="50"/>
    </row>
    <row r="9" s="6" customFormat="1" ht="31.5" customHeight="1" spans="1:15">
      <c r="A9" s="25"/>
      <c r="B9" s="25" t="s">
        <v>40</v>
      </c>
      <c r="C9" s="26">
        <v>8.12</v>
      </c>
      <c r="D9" s="27">
        <v>4</v>
      </c>
      <c r="E9" s="27">
        <v>50</v>
      </c>
      <c r="F9" s="27">
        <f t="shared" si="0"/>
        <v>200</v>
      </c>
      <c r="G9" s="28"/>
      <c r="H9" s="29"/>
      <c r="I9" s="51"/>
      <c r="J9" s="52"/>
      <c r="K9" s="52"/>
      <c r="L9" s="44"/>
      <c r="M9" s="50"/>
      <c r="N9" s="50"/>
      <c r="O9" s="50"/>
    </row>
    <row r="10" s="6" customFormat="1" ht="31.5" customHeight="1" spans="1:15">
      <c r="A10" s="25"/>
      <c r="B10" s="25" t="s">
        <v>125</v>
      </c>
      <c r="C10" s="26">
        <v>25.95</v>
      </c>
      <c r="D10" s="27">
        <v>4</v>
      </c>
      <c r="E10" s="27">
        <v>30</v>
      </c>
      <c r="F10" s="27">
        <f t="shared" si="0"/>
        <v>120</v>
      </c>
      <c r="G10" s="28" t="s">
        <v>126</v>
      </c>
      <c r="H10" s="29">
        <v>250</v>
      </c>
      <c r="I10" s="51">
        <v>1</v>
      </c>
      <c r="J10" s="52"/>
      <c r="K10" s="52"/>
      <c r="L10" s="44"/>
      <c r="M10" s="50"/>
      <c r="N10" s="50"/>
      <c r="O10" s="50"/>
    </row>
    <row r="11" s="6" customFormat="1" ht="31.5" customHeight="1" spans="1:15">
      <c r="A11" s="25"/>
      <c r="B11" s="25" t="s">
        <v>42</v>
      </c>
      <c r="C11" s="26">
        <v>25</v>
      </c>
      <c r="D11" s="27">
        <v>3</v>
      </c>
      <c r="E11" s="27">
        <v>40</v>
      </c>
      <c r="F11" s="27">
        <f t="shared" si="0"/>
        <v>120</v>
      </c>
      <c r="G11" s="28"/>
      <c r="H11" s="29"/>
      <c r="I11" s="51"/>
      <c r="J11" s="52"/>
      <c r="K11" s="52"/>
      <c r="L11" s="44"/>
      <c r="M11" s="50"/>
      <c r="N11" s="50"/>
      <c r="O11" s="50"/>
    </row>
    <row r="12" s="6" customFormat="1" ht="31.5" customHeight="1" spans="1:15">
      <c r="A12" s="30" t="s">
        <v>127</v>
      </c>
      <c r="B12" s="25"/>
      <c r="C12" s="31"/>
      <c r="D12" s="31"/>
      <c r="E12" s="31"/>
      <c r="F12" s="32"/>
      <c r="G12" s="33"/>
      <c r="H12" s="33"/>
      <c r="I12" s="53">
        <v>3</v>
      </c>
      <c r="J12" s="52"/>
      <c r="K12" s="52"/>
      <c r="L12" s="44"/>
      <c r="M12" s="50"/>
      <c r="N12" s="50"/>
      <c r="O12" s="50"/>
    </row>
    <row r="13" customHeight="1" spans="1:15">
      <c r="A13" s="34"/>
      <c r="B13" s="34"/>
      <c r="C13" s="35"/>
      <c r="D13" s="35"/>
      <c r="E13" s="35"/>
      <c r="F13" s="35"/>
      <c r="G13" s="36"/>
      <c r="H13" s="36"/>
      <c r="I13" s="36"/>
      <c r="J13" s="54"/>
      <c r="K13" s="54"/>
      <c r="L13" s="55"/>
      <c r="M13" s="55"/>
      <c r="N13" s="55"/>
      <c r="O13" s="55"/>
    </row>
    <row r="14" customHeight="1" spans="1:15">
      <c r="A14" s="34"/>
      <c r="B14" s="34"/>
      <c r="C14" s="35"/>
      <c r="D14" s="35"/>
      <c r="E14" s="35"/>
      <c r="F14" s="35"/>
      <c r="G14" s="36"/>
      <c r="H14" s="36"/>
      <c r="I14" s="36"/>
      <c r="J14" s="54"/>
      <c r="K14" s="54"/>
      <c r="L14" s="55"/>
      <c r="M14" s="55"/>
      <c r="N14" s="55"/>
      <c r="O14" s="55"/>
    </row>
    <row r="15" customHeight="1" spans="1:15">
      <c r="A15" s="34"/>
      <c r="B15" s="34"/>
      <c r="C15" s="35"/>
      <c r="D15" s="35"/>
      <c r="E15" s="35"/>
      <c r="F15" s="37"/>
      <c r="G15" s="36"/>
      <c r="H15" s="36"/>
      <c r="I15" s="36"/>
      <c r="J15" s="54"/>
      <c r="K15" s="54"/>
      <c r="L15" s="55"/>
      <c r="M15" s="55"/>
      <c r="N15" s="55"/>
      <c r="O15" s="55"/>
    </row>
    <row r="32" customHeight="1" spans="6:10">
      <c r="F32" s="38" t="s">
        <v>47</v>
      </c>
      <c r="J32" s="10">
        <v>3600</v>
      </c>
    </row>
    <row r="40" customHeight="1" spans="1:1">
      <c r="A40" s="7" t="s">
        <v>98</v>
      </c>
    </row>
  </sheetData>
  <protectedRanges>
    <protectedRange sqref="M13:IM905" name="区域1"/>
  </protectedRanges>
  <mergeCells count="21">
    <mergeCell ref="A1:I1"/>
    <mergeCell ref="B2:I2"/>
    <mergeCell ref="G3:I3"/>
    <mergeCell ref="A3:A5"/>
    <mergeCell ref="A6:A11"/>
    <mergeCell ref="B3:B5"/>
    <mergeCell ref="C3:C4"/>
    <mergeCell ref="D3:D5"/>
    <mergeCell ref="E3:E4"/>
    <mergeCell ref="F3:F4"/>
    <mergeCell ref="G4:G5"/>
    <mergeCell ref="G6:G7"/>
    <mergeCell ref="G8:G9"/>
    <mergeCell ref="G10:G11"/>
    <mergeCell ref="H6:H7"/>
    <mergeCell ref="H8:H9"/>
    <mergeCell ref="H10:H11"/>
    <mergeCell ref="I4:I5"/>
    <mergeCell ref="I6:I7"/>
    <mergeCell ref="I8:I9"/>
    <mergeCell ref="I10:I1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view="pageBreakPreview" zoomScaleNormal="100" zoomScaleSheetLayoutView="100" workbookViewId="0">
      <selection activeCell="A28" sqref="A28:K49"/>
    </sheetView>
  </sheetViews>
  <sheetFormatPr defaultColWidth="9" defaultRowHeight="13.5" outlineLevelCol="7"/>
  <cols>
    <col min="1" max="1" width="6.25" customWidth="1"/>
    <col min="2" max="2" width="19.75" customWidth="1"/>
    <col min="3" max="3" width="10.875" customWidth="1"/>
    <col min="4" max="4" width="10.25" customWidth="1"/>
    <col min="5" max="5" width="9.625" customWidth="1"/>
    <col min="6" max="6" width="8.125" customWidth="1"/>
    <col min="7" max="7" width="6.125" customWidth="1"/>
    <col min="8" max="8" width="16.75" customWidth="1"/>
  </cols>
  <sheetData>
    <row r="1" ht="33" customHeight="1" spans="1:8">
      <c r="A1" s="1" t="s">
        <v>128</v>
      </c>
      <c r="B1" s="1"/>
      <c r="C1" s="1"/>
      <c r="D1" s="1"/>
      <c r="E1" s="1"/>
      <c r="F1" s="1"/>
      <c r="G1" s="1"/>
      <c r="H1" s="1"/>
    </row>
    <row r="2" ht="39.95" customHeight="1" spans="1:2">
      <c r="A2" s="2" t="s">
        <v>1</v>
      </c>
      <c r="B2" s="2" t="s">
        <v>2</v>
      </c>
    </row>
    <row r="3" ht="39.95" customHeight="1" spans="1:8">
      <c r="A3" s="3" t="s">
        <v>129</v>
      </c>
      <c r="B3" s="3" t="s">
        <v>130</v>
      </c>
      <c r="C3" s="3" t="s">
        <v>131</v>
      </c>
      <c r="D3" s="3" t="s">
        <v>132</v>
      </c>
      <c r="E3" s="3" t="s">
        <v>133</v>
      </c>
      <c r="F3" s="4" t="s">
        <v>134</v>
      </c>
      <c r="G3" s="4" t="s">
        <v>135</v>
      </c>
      <c r="H3" s="4" t="s">
        <v>136</v>
      </c>
    </row>
    <row r="4" ht="39.95" customHeight="1" spans="1:8">
      <c r="A4" s="3">
        <v>1</v>
      </c>
      <c r="B4" s="3" t="s">
        <v>137</v>
      </c>
      <c r="C4" s="3" t="s">
        <v>138</v>
      </c>
      <c r="D4" s="3" t="s">
        <v>139</v>
      </c>
      <c r="E4" s="3" t="s">
        <v>140</v>
      </c>
      <c r="F4" s="3" t="s">
        <v>141</v>
      </c>
      <c r="G4" s="3" t="s">
        <v>142</v>
      </c>
      <c r="H4" s="3" t="s">
        <v>143</v>
      </c>
    </row>
    <row r="12" ht="16.5" spans="6:6">
      <c r="F12" s="5"/>
    </row>
    <row r="15" ht="16.5" spans="6:6">
      <c r="F15" s="5"/>
    </row>
    <row r="32" ht="16.5" spans="6:6">
      <c r="F32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空调负荷表</vt:lpstr>
      <vt:lpstr>新风设备配置表</vt:lpstr>
      <vt:lpstr>除湿设备配置表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Administrator</cp:lastModifiedBy>
  <dcterms:created xsi:type="dcterms:W3CDTF">2013-12-19T01:57:00Z</dcterms:created>
  <cp:lastPrinted>2019-06-28T05:37:00Z</cp:lastPrinted>
  <dcterms:modified xsi:type="dcterms:W3CDTF">2019-08-28T08:30:03Z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